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<sst xmlns="http://schemas.openxmlformats.org/spreadsheetml/2006/main" count="229" uniqueCount="75">
  <si>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</si>
  <si>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</si>
  <si>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</si>
  <si>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</si>
  <si>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</si>
  <si>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</si>
  <si>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</si>
  <si>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</si>
  <si>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</si>
  <si>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</si>
  <si>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</si>
  <si>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</si>
  <si>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</si>
  <si>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</si>
  <si>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</si>
  <si>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</si>
  <si>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</si>
  <si>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</si>
  <si>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</si>
  <si>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</si>
  <si>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</si>
  <si>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</si>
  <si>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</si>
  <si>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</si>
  <si>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</si>
  <si>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</si>
  <si>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</si>
  <si>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</si>
  <si>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</si>
  <si>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</si>
  <si>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</si>
  <si>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</si>
  <si>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</si>
  <si>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</si>
  <si>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</si>
  <si>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</si>
  <si>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</si>
  <si>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</si>
  <si>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</si>
  <si>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</si>
  <si>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</si>
  <si>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</si>
  <si>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</si>
  <si>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</si>
  <si>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</si>
  <si>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</si>
  <si>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</si>
  <si>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</si>
  <si>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</si>
  <si>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</si>
  <si>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</si>
  <si>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</si>
  <si>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item6</t>
  </si>
  <si>
    <t>item7</t>
  </si>
  <si>
    <t>item8</t>
  </si>
  <si>
    <t>item9</t>
  </si>
  <si>
    <t>item10</t>
  </si>
  <si>
    <t>item11</t>
  </si>
  <si>
    <t>Contract No:  &lt;IISERM(802)17/18Pur &gt;</t>
  </si>
  <si>
    <t>Name of Work: &lt; Supply &amp; Instalation of Oscilloscope, Functional Generator and Digital card PCI&gt;</t>
  </si>
  <si>
    <r>
      <t xml:space="preserve">4CH, 70MHz Digital Storage Oscilloscope  </t>
    </r>
    <r>
      <rPr>
        <b/>
        <sz val="12"/>
        <rFont val="Arial"/>
        <family val="2"/>
      </rPr>
      <t xml:space="preserve">                                                 </t>
    </r>
    <r>
      <rPr>
        <sz val="12"/>
        <rFont val="Arial"/>
        <family val="2"/>
      </rPr>
      <t xml:space="preserve">       (Complete with all specification as given)</t>
    </r>
  </si>
  <si>
    <t>4 Ch,200 MHz Digital Storage Oscilloscope                                       (Complete with all specification as given)</t>
  </si>
  <si>
    <t>Triple Output DC Power Supply                                                            (Complete with all specification as given)</t>
  </si>
  <si>
    <t>Programmable Triple Output DC Power Supply                                                          (Complete with all specification as given)</t>
  </si>
  <si>
    <t>Programmable DC Power Supply                                                                      (Complete with all specification as given)</t>
  </si>
  <si>
    <t>25MHz Abitrary  Function Generator                                                                   (Complete with all specification as given)</t>
  </si>
  <si>
    <r>
      <t xml:space="preserve">150 MHz Abitrary  Function Generator </t>
    </r>
    <r>
      <rPr>
        <b/>
        <sz val="12"/>
        <rFont val="Arial"/>
        <family val="2"/>
      </rPr>
      <t xml:space="preserve">                                            </t>
    </r>
    <r>
      <rPr>
        <sz val="12"/>
        <rFont val="Arial"/>
        <family val="2"/>
      </rPr>
      <t xml:space="preserve">       (Complete with all specification as given)</t>
    </r>
  </si>
  <si>
    <t>4 channels, 1 GHz-2 GHz bandwidth Oscilloscope                                                      (Complete with all specification as given)</t>
  </si>
  <si>
    <t>Digitizer Card PCI,                                                        (Complete with all specification as given)</t>
  </si>
  <si>
    <t>4CH, 70MHz Digital Storage Oscilloscope                                                          (Complete with all specification as given)</t>
  </si>
  <si>
    <t>150 MHz Abitrary  Function Generator                                                    (Complete with all specification as given)</t>
  </si>
  <si>
    <t>GST</t>
  </si>
  <si>
    <t>Other Charges If any</t>
  </si>
  <si>
    <t>150 MHz Arbitrary  Function Generator                                                (Complete with all specification as given)</t>
  </si>
  <si>
    <t>Programmable Triple Output DC Power Supply                                                     (Complete with all specification as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</si>
</sst>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0" fontId="25" fillId="0" borderId="13" xfId="59" applyNumberFormat="1" applyFont="1" applyFill="1" applyBorder="1" applyAlignment="1">
      <alignment vertical="top" wrapText="1"/>
      <protection/>
    </xf>
    <xf numFmtId="0" fontId="24" fillId="0" borderId="0" xfId="0" applyFont="1" applyFill="1" applyAlignment="1">
      <alignment vertical="top" wrapText="1"/>
    </xf>
    <xf numFmtId="179" fontId="4" fillId="0" borderId="13" xfId="59" applyNumberFormat="1" applyFont="1" applyFill="1" applyBorder="1" applyAlignment="1">
      <alignment horizontal="center" vertical="top"/>
      <protection/>
    </xf>
    <xf numFmtId="2" fontId="7" fillId="36"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5" zoomScaleNormal="75" zoomScalePageLayoutView="0" workbookViewId="0" topLeftCell="A17">
      <selection activeCell="D30" sqref="D30"/>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50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71</v>
      </c>
      <c r="P11" s="19" t="s">
        <v>27</v>
      </c>
      <c r="Q11" s="19" t="s">
        <v>28</v>
      </c>
      <c r="R11" s="19" t="s">
        <v>72</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5" t="s">
        <v>60</v>
      </c>
      <c r="C13" s="46" t="s">
        <v>35</v>
      </c>
      <c r="D13" s="49">
        <v>18</v>
      </c>
      <c r="E13" s="55" t="s">
        <v>36</v>
      </c>
      <c r="F13" s="56"/>
      <c r="G13" s="57"/>
      <c r="H13" s="58"/>
      <c r="I13" s="59" t="s">
        <v>37</v>
      </c>
      <c r="J13" s="60">
        <f>IF(I13="Less(-)",-1,1)</f>
        <v>1</v>
      </c>
      <c r="K13" s="61" t="s">
        <v>38</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8">
        <f>D13*M13</f>
        <v>0</v>
      </c>
      <c r="BB13" s="50">
        <f>D13*M13+N13+O13+P13+Q13+R13</f>
        <v>0</v>
      </c>
      <c r="BC13" s="26" t="str">
        <f>SpellNumber(L13,BB13)</f>
        <v>INR Zero Only</v>
      </c>
      <c r="IA13" s="27">
        <v>1.1</v>
      </c>
      <c r="IB13" s="27" t="s">
        <v>69</v>
      </c>
      <c r="IC13" s="27" t="s">
        <v>35</v>
      </c>
      <c r="ID13" s="27">
        <v>18</v>
      </c>
      <c r="IE13" s="28" t="s">
        <v>36</v>
      </c>
      <c r="IF13" s="28" t="s">
        <v>39</v>
      </c>
      <c r="IG13" s="28" t="s">
        <v>35</v>
      </c>
      <c r="IH13" s="28">
        <v>123.223</v>
      </c>
      <c r="II13" s="28" t="s">
        <v>36</v>
      </c>
    </row>
    <row r="14" spans="1:243" s="27" customFormat="1" ht="36" customHeight="1">
      <c r="A14" s="25">
        <v>1.2</v>
      </c>
      <c r="B14" s="66" t="s">
        <v>61</v>
      </c>
      <c r="C14" s="46" t="s">
        <v>40</v>
      </c>
      <c r="D14" s="49">
        <v>2</v>
      </c>
      <c r="E14" s="55" t="s">
        <v>36</v>
      </c>
      <c r="F14" s="56"/>
      <c r="G14" s="57"/>
      <c r="H14" s="57"/>
      <c r="I14" s="59" t="s">
        <v>37</v>
      </c>
      <c r="J14" s="60">
        <f>IF(I14="Less(-)",-1,1)</f>
        <v>1</v>
      </c>
      <c r="K14" s="61" t="s">
        <v>38</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8">
        <f aca="true" t="shared" si="0" ref="BA14:BA23">D14*M14</f>
        <v>0</v>
      </c>
      <c r="BB14" s="50">
        <f aca="true" t="shared" si="1" ref="BB14:BB23">D14*M14+N14+O14+P14+Q14+R14</f>
        <v>0</v>
      </c>
      <c r="BC14" s="26" t="str">
        <f>SpellNumber(L14,BB14)</f>
        <v>INR Zero Only</v>
      </c>
      <c r="IA14" s="27">
        <v>1.2</v>
      </c>
      <c r="IB14" s="27" t="s">
        <v>61</v>
      </c>
      <c r="IC14" s="27" t="s">
        <v>40</v>
      </c>
      <c r="ID14" s="27">
        <v>2</v>
      </c>
      <c r="IE14" s="28" t="s">
        <v>36</v>
      </c>
      <c r="IF14" s="28" t="s">
        <v>41</v>
      </c>
      <c r="IG14" s="28" t="s">
        <v>40</v>
      </c>
      <c r="IH14" s="28">
        <v>213</v>
      </c>
      <c r="II14" s="28" t="s">
        <v>36</v>
      </c>
    </row>
    <row r="15" spans="1:243" s="27" customFormat="1" ht="39.75" customHeight="1">
      <c r="A15" s="25">
        <v>1.3</v>
      </c>
      <c r="B15" s="65" t="s">
        <v>62</v>
      </c>
      <c r="C15" s="46" t="s">
        <v>42</v>
      </c>
      <c r="D15" s="49">
        <v>18</v>
      </c>
      <c r="E15" s="55" t="s">
        <v>36</v>
      </c>
      <c r="F15" s="56"/>
      <c r="G15" s="57"/>
      <c r="H15" s="57"/>
      <c r="I15" s="59" t="s">
        <v>37</v>
      </c>
      <c r="J15" s="60">
        <f>IF(I15="Less(-)",-1,1)</f>
        <v>1</v>
      </c>
      <c r="K15" s="61" t="s">
        <v>38</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8">
        <f t="shared" si="0"/>
        <v>0</v>
      </c>
      <c r="BB15" s="50">
        <f t="shared" si="1"/>
        <v>0</v>
      </c>
      <c r="BC15" s="26" t="str">
        <f>SpellNumber(L15,BB15)</f>
        <v>INR Zero Only</v>
      </c>
      <c r="IA15" s="27">
        <v>1.3</v>
      </c>
      <c r="IB15" s="27" t="s">
        <v>62</v>
      </c>
      <c r="IC15" s="27" t="s">
        <v>42</v>
      </c>
      <c r="ID15" s="27">
        <v>18</v>
      </c>
      <c r="IE15" s="28" t="s">
        <v>36</v>
      </c>
      <c r="IF15" s="28" t="s">
        <v>41</v>
      </c>
      <c r="IG15" s="28" t="s">
        <v>40</v>
      </c>
      <c r="IH15" s="28">
        <v>213</v>
      </c>
      <c r="II15" s="28" t="s">
        <v>36</v>
      </c>
    </row>
    <row r="16" spans="1:243" s="27" customFormat="1" ht="38.25" customHeight="1">
      <c r="A16" s="25">
        <v>1.4</v>
      </c>
      <c r="B16" s="65" t="s">
        <v>63</v>
      </c>
      <c r="C16" s="46" t="s">
        <v>51</v>
      </c>
      <c r="D16" s="49">
        <v>1</v>
      </c>
      <c r="E16" s="55" t="s">
        <v>36</v>
      </c>
      <c r="F16" s="56"/>
      <c r="G16" s="57"/>
      <c r="H16" s="57"/>
      <c r="I16" s="59" t="s">
        <v>37</v>
      </c>
      <c r="J16" s="60">
        <f>IF(I16="Less(-)",-1,1)</f>
        <v>1</v>
      </c>
      <c r="K16" s="61" t="s">
        <v>38</v>
      </c>
      <c r="L16" s="61"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8">
        <f t="shared" si="0"/>
        <v>0</v>
      </c>
      <c r="BB16" s="50">
        <f t="shared" si="1"/>
        <v>0</v>
      </c>
      <c r="BC16" s="26" t="str">
        <f>SpellNumber(L16,BB16)</f>
        <v>INR Zero Only</v>
      </c>
      <c r="IA16" s="27">
        <v>1.4</v>
      </c>
      <c r="IB16" s="27" t="s">
        <v>63</v>
      </c>
      <c r="IC16" s="27" t="s">
        <v>51</v>
      </c>
      <c r="ID16" s="27">
        <v>1</v>
      </c>
      <c r="IE16" s="28" t="s">
        <v>36</v>
      </c>
      <c r="IF16" s="28" t="s">
        <v>34</v>
      </c>
      <c r="IG16" s="28" t="s">
        <v>42</v>
      </c>
      <c r="IH16" s="28">
        <v>10</v>
      </c>
      <c r="II16" s="28" t="s">
        <v>36</v>
      </c>
    </row>
    <row r="17" spans="1:243" s="27" customFormat="1" ht="37.5" customHeight="1">
      <c r="A17" s="25">
        <v>1.5</v>
      </c>
      <c r="B17" s="65" t="s">
        <v>64</v>
      </c>
      <c r="C17" s="46" t="s">
        <v>44</v>
      </c>
      <c r="D17" s="49">
        <v>1</v>
      </c>
      <c r="E17" s="55" t="s">
        <v>36</v>
      </c>
      <c r="F17" s="56"/>
      <c r="G17" s="57"/>
      <c r="H17" s="57"/>
      <c r="I17" s="59" t="s">
        <v>37</v>
      </c>
      <c r="J17" s="60">
        <f>IF(I17="Less(-)",-1,1)</f>
        <v>1</v>
      </c>
      <c r="K17" s="61" t="s">
        <v>38</v>
      </c>
      <c r="L17" s="61" t="s">
        <v>4</v>
      </c>
      <c r="M17" s="62"/>
      <c r="N17" s="57"/>
      <c r="O17" s="57"/>
      <c r="P17" s="63"/>
      <c r="Q17" s="57"/>
      <c r="R17" s="57"/>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8">
        <f t="shared" si="0"/>
        <v>0</v>
      </c>
      <c r="BB17" s="50">
        <f t="shared" si="1"/>
        <v>0</v>
      </c>
      <c r="BC17" s="26" t="str">
        <f>SpellNumber(L17,BB17)</f>
        <v>INR Zero Only</v>
      </c>
      <c r="IA17" s="27">
        <v>1.5</v>
      </c>
      <c r="IB17" s="27" t="s">
        <v>64</v>
      </c>
      <c r="IC17" s="27" t="s">
        <v>44</v>
      </c>
      <c r="ID17" s="27">
        <v>1</v>
      </c>
      <c r="IE17" s="28" t="s">
        <v>36</v>
      </c>
      <c r="IF17" s="28" t="s">
        <v>41</v>
      </c>
      <c r="IG17" s="28" t="s">
        <v>40</v>
      </c>
      <c r="IH17" s="28">
        <v>213</v>
      </c>
      <c r="II17" s="28" t="s">
        <v>36</v>
      </c>
    </row>
    <row r="18" spans="1:243" s="27" customFormat="1" ht="34.5" customHeight="1">
      <c r="A18" s="25">
        <v>1.6</v>
      </c>
      <c r="B18" s="65" t="s">
        <v>65</v>
      </c>
      <c r="C18" s="46" t="s">
        <v>52</v>
      </c>
      <c r="D18" s="49">
        <v>2</v>
      </c>
      <c r="E18" s="55" t="s">
        <v>36</v>
      </c>
      <c r="F18" s="56"/>
      <c r="G18" s="57"/>
      <c r="H18" s="57"/>
      <c r="I18" s="59" t="s">
        <v>37</v>
      </c>
      <c r="J18" s="60">
        <f aca="true" t="shared" si="2" ref="J18:J23">IF(I18="Less(-)",-1,1)</f>
        <v>1</v>
      </c>
      <c r="K18" s="61" t="s">
        <v>38</v>
      </c>
      <c r="L18" s="61" t="s">
        <v>4</v>
      </c>
      <c r="M18" s="62"/>
      <c r="N18" s="57"/>
      <c r="O18" s="57"/>
      <c r="P18" s="63"/>
      <c r="Q18" s="57"/>
      <c r="R18" s="57"/>
      <c r="S18" s="63"/>
      <c r="T18" s="63"/>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8">
        <f t="shared" si="0"/>
        <v>0</v>
      </c>
      <c r="BB18" s="50">
        <f t="shared" si="1"/>
        <v>0</v>
      </c>
      <c r="BC18" s="26" t="str">
        <f aca="true" t="shared" si="3" ref="BC18:BC23">SpellNumber(L18,BB18)</f>
        <v>INR Zero Only</v>
      </c>
      <c r="IA18" s="27">
        <v>1.6</v>
      </c>
      <c r="IB18" s="27" t="s">
        <v>65</v>
      </c>
      <c r="IC18" s="27" t="s">
        <v>52</v>
      </c>
      <c r="ID18" s="27">
        <v>2</v>
      </c>
      <c r="IE18" s="28" t="s">
        <v>36</v>
      </c>
      <c r="IF18" s="28" t="s">
        <v>34</v>
      </c>
      <c r="IG18" s="28" t="s">
        <v>42</v>
      </c>
      <c r="IH18" s="28">
        <v>10</v>
      </c>
      <c r="II18" s="28" t="s">
        <v>36</v>
      </c>
    </row>
    <row r="19" spans="1:243" s="27" customFormat="1" ht="32.25" customHeight="1">
      <c r="A19" s="25">
        <v>1.7</v>
      </c>
      <c r="B19" s="65" t="s">
        <v>66</v>
      </c>
      <c r="C19" s="46" t="s">
        <v>53</v>
      </c>
      <c r="D19" s="49">
        <v>2</v>
      </c>
      <c r="E19" s="55" t="s">
        <v>36</v>
      </c>
      <c r="F19" s="56"/>
      <c r="G19" s="57"/>
      <c r="H19" s="58"/>
      <c r="I19" s="59" t="s">
        <v>37</v>
      </c>
      <c r="J19" s="60">
        <f t="shared" si="2"/>
        <v>1</v>
      </c>
      <c r="K19" s="61" t="s">
        <v>38</v>
      </c>
      <c r="L19" s="61" t="s">
        <v>4</v>
      </c>
      <c r="M19" s="62"/>
      <c r="N19" s="57"/>
      <c r="O19" s="57"/>
      <c r="P19" s="63"/>
      <c r="Q19" s="57"/>
      <c r="R19" s="57"/>
      <c r="S19" s="63"/>
      <c r="T19" s="63"/>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8">
        <f t="shared" si="0"/>
        <v>0</v>
      </c>
      <c r="BB19" s="50">
        <f t="shared" si="1"/>
        <v>0</v>
      </c>
      <c r="BC19" s="26" t="str">
        <f t="shared" si="3"/>
        <v>INR Zero Only</v>
      </c>
      <c r="IA19" s="27">
        <v>1.7</v>
      </c>
      <c r="IB19" s="27" t="s">
        <v>70</v>
      </c>
      <c r="IC19" s="27" t="s">
        <v>53</v>
      </c>
      <c r="ID19" s="27">
        <v>2</v>
      </c>
      <c r="IE19" s="28" t="s">
        <v>36</v>
      </c>
      <c r="IF19" s="28" t="s">
        <v>39</v>
      </c>
      <c r="IG19" s="28" t="s">
        <v>35</v>
      </c>
      <c r="IH19" s="28">
        <v>123.223</v>
      </c>
      <c r="II19" s="28" t="s">
        <v>36</v>
      </c>
    </row>
    <row r="20" spans="1:243" s="27" customFormat="1" ht="36" customHeight="1">
      <c r="A20" s="25">
        <v>1.8</v>
      </c>
      <c r="B20" s="66" t="s">
        <v>67</v>
      </c>
      <c r="C20" s="46" t="s">
        <v>54</v>
      </c>
      <c r="D20" s="49">
        <v>1</v>
      </c>
      <c r="E20" s="55" t="s">
        <v>36</v>
      </c>
      <c r="F20" s="56"/>
      <c r="G20" s="57"/>
      <c r="H20" s="57"/>
      <c r="I20" s="59" t="s">
        <v>37</v>
      </c>
      <c r="J20" s="60">
        <f t="shared" si="2"/>
        <v>1</v>
      </c>
      <c r="K20" s="61" t="s">
        <v>38</v>
      </c>
      <c r="L20" s="61" t="s">
        <v>4</v>
      </c>
      <c r="M20" s="62"/>
      <c r="N20" s="57"/>
      <c r="O20" s="57"/>
      <c r="P20" s="63"/>
      <c r="Q20" s="57"/>
      <c r="R20" s="57"/>
      <c r="S20" s="63"/>
      <c r="T20" s="63"/>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8">
        <f t="shared" si="0"/>
        <v>0</v>
      </c>
      <c r="BB20" s="50">
        <f t="shared" si="1"/>
        <v>0</v>
      </c>
      <c r="BC20" s="26" t="str">
        <f t="shared" si="3"/>
        <v>INR Zero Only</v>
      </c>
      <c r="IA20" s="27">
        <v>1.8</v>
      </c>
      <c r="IB20" s="27" t="s">
        <v>67</v>
      </c>
      <c r="IC20" s="27" t="s">
        <v>54</v>
      </c>
      <c r="ID20" s="27">
        <v>1</v>
      </c>
      <c r="IE20" s="28" t="s">
        <v>36</v>
      </c>
      <c r="IF20" s="28" t="s">
        <v>41</v>
      </c>
      <c r="IG20" s="28" t="s">
        <v>40</v>
      </c>
      <c r="IH20" s="28">
        <v>213</v>
      </c>
      <c r="II20" s="28" t="s">
        <v>36</v>
      </c>
    </row>
    <row r="21" spans="1:243" s="27" customFormat="1" ht="39.75" customHeight="1">
      <c r="A21" s="25">
        <v>1.9</v>
      </c>
      <c r="B21" s="65" t="s">
        <v>68</v>
      </c>
      <c r="C21" s="46" t="s">
        <v>55</v>
      </c>
      <c r="D21" s="49">
        <v>1</v>
      </c>
      <c r="E21" s="55" t="s">
        <v>36</v>
      </c>
      <c r="F21" s="56"/>
      <c r="G21" s="57"/>
      <c r="H21" s="57"/>
      <c r="I21" s="59" t="s">
        <v>37</v>
      </c>
      <c r="J21" s="60">
        <f t="shared" si="2"/>
        <v>1</v>
      </c>
      <c r="K21" s="61" t="s">
        <v>38</v>
      </c>
      <c r="L21" s="61" t="s">
        <v>4</v>
      </c>
      <c r="M21" s="62"/>
      <c r="N21" s="57"/>
      <c r="O21" s="57"/>
      <c r="P21" s="63"/>
      <c r="Q21" s="57"/>
      <c r="R21" s="57"/>
      <c r="S21" s="63"/>
      <c r="T21" s="63"/>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8">
        <f t="shared" si="0"/>
        <v>0</v>
      </c>
      <c r="BB21" s="50">
        <f t="shared" si="1"/>
        <v>0</v>
      </c>
      <c r="BC21" s="26" t="str">
        <f t="shared" si="3"/>
        <v>INR Zero Only</v>
      </c>
      <c r="IA21" s="27">
        <v>1.9</v>
      </c>
      <c r="IB21" s="27" t="s">
        <v>68</v>
      </c>
      <c r="IC21" s="27" t="s">
        <v>55</v>
      </c>
      <c r="ID21" s="27">
        <v>1</v>
      </c>
      <c r="IE21" s="28" t="s">
        <v>36</v>
      </c>
      <c r="IF21" s="28" t="s">
        <v>41</v>
      </c>
      <c r="IG21" s="28" t="s">
        <v>40</v>
      </c>
      <c r="IH21" s="28">
        <v>213</v>
      </c>
      <c r="II21" s="28" t="s">
        <v>36</v>
      </c>
    </row>
    <row r="22" spans="1:243" s="27" customFormat="1" ht="38.25" customHeight="1">
      <c r="A22" s="67">
        <v>2</v>
      </c>
      <c r="B22" s="65" t="s">
        <v>73</v>
      </c>
      <c r="C22" s="46" t="s">
        <v>56</v>
      </c>
      <c r="D22" s="49">
        <v>1</v>
      </c>
      <c r="E22" s="55" t="s">
        <v>36</v>
      </c>
      <c r="F22" s="56"/>
      <c r="G22" s="57"/>
      <c r="H22" s="57"/>
      <c r="I22" s="59" t="s">
        <v>37</v>
      </c>
      <c r="J22" s="60">
        <f t="shared" si="2"/>
        <v>1</v>
      </c>
      <c r="K22" s="61" t="s">
        <v>38</v>
      </c>
      <c r="L22" s="61" t="s">
        <v>4</v>
      </c>
      <c r="M22" s="62"/>
      <c r="N22" s="57"/>
      <c r="O22" s="57"/>
      <c r="P22" s="63"/>
      <c r="Q22" s="57"/>
      <c r="R22" s="57"/>
      <c r="S22" s="63"/>
      <c r="T22" s="63"/>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8">
        <f t="shared" si="0"/>
        <v>0</v>
      </c>
      <c r="BB22" s="50">
        <f t="shared" si="1"/>
        <v>0</v>
      </c>
      <c r="BC22" s="26" t="str">
        <f t="shared" si="3"/>
        <v>INR Zero Only</v>
      </c>
      <c r="IA22" s="27">
        <v>2</v>
      </c>
      <c r="IB22" s="27" t="s">
        <v>73</v>
      </c>
      <c r="IC22" s="27" t="s">
        <v>56</v>
      </c>
      <c r="ID22" s="27">
        <v>1</v>
      </c>
      <c r="IE22" s="28" t="s">
        <v>36</v>
      </c>
      <c r="IF22" s="28" t="s">
        <v>34</v>
      </c>
      <c r="IG22" s="28" t="s">
        <v>42</v>
      </c>
      <c r="IH22" s="28">
        <v>10</v>
      </c>
      <c r="II22" s="28" t="s">
        <v>36</v>
      </c>
    </row>
    <row r="23" spans="1:243" s="27" customFormat="1" ht="37.5" customHeight="1">
      <c r="A23" s="25">
        <v>2.1</v>
      </c>
      <c r="B23" s="65" t="s">
        <v>74</v>
      </c>
      <c r="C23" s="46" t="s">
        <v>57</v>
      </c>
      <c r="D23" s="49">
        <v>1</v>
      </c>
      <c r="E23" s="55" t="s">
        <v>36</v>
      </c>
      <c r="F23" s="56"/>
      <c r="G23" s="57"/>
      <c r="H23" s="57"/>
      <c r="I23" s="59" t="s">
        <v>37</v>
      </c>
      <c r="J23" s="60">
        <f t="shared" si="2"/>
        <v>1</v>
      </c>
      <c r="K23" s="61" t="s">
        <v>38</v>
      </c>
      <c r="L23" s="61" t="s">
        <v>4</v>
      </c>
      <c r="M23" s="62"/>
      <c r="N23" s="57"/>
      <c r="O23" s="57"/>
      <c r="P23" s="63"/>
      <c r="Q23" s="57"/>
      <c r="R23" s="57"/>
      <c r="S23" s="63"/>
      <c r="T23" s="63"/>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8">
        <f t="shared" si="0"/>
        <v>0</v>
      </c>
      <c r="BB23" s="50">
        <f t="shared" si="1"/>
        <v>0</v>
      </c>
      <c r="BC23" s="26" t="str">
        <f t="shared" si="3"/>
        <v>INR Zero Only</v>
      </c>
      <c r="IA23" s="27">
        <v>2.1</v>
      </c>
      <c r="IB23" s="27" t="s">
        <v>74</v>
      </c>
      <c r="IC23" s="27" t="s">
        <v>57</v>
      </c>
      <c r="ID23" s="27">
        <v>1</v>
      </c>
      <c r="IE23" s="28" t="s">
        <v>36</v>
      </c>
      <c r="IF23" s="28" t="s">
        <v>41</v>
      </c>
      <c r="IG23" s="28" t="s">
        <v>40</v>
      </c>
      <c r="IH23" s="28">
        <v>213</v>
      </c>
      <c r="II23" s="28" t="s">
        <v>36</v>
      </c>
    </row>
    <row r="24" spans="1:243" s="27" customFormat="1" ht="24.75" customHeight="1">
      <c r="A24" s="29" t="s">
        <v>43</v>
      </c>
      <c r="B24" s="30"/>
      <c r="C24" s="31"/>
      <c r="D24" s="32"/>
      <c r="E24" s="51"/>
      <c r="F24" s="51"/>
      <c r="G24" s="51"/>
      <c r="H24" s="52"/>
      <c r="I24" s="52"/>
      <c r="J24" s="52"/>
      <c r="K24" s="52"/>
      <c r="L24" s="53"/>
      <c r="BA24" s="54">
        <f>SUM(BA13:BA23)</f>
        <v>0</v>
      </c>
      <c r="BB24" s="54">
        <f>SUM(BB13:BB23)</f>
        <v>0</v>
      </c>
      <c r="BC24" s="26" t="str">
        <f>SpellNumber($E$2,BB24)</f>
        <v>INR Zero Only</v>
      </c>
      <c r="IE24" s="28">
        <v>4</v>
      </c>
      <c r="IF24" s="28" t="s">
        <v>41</v>
      </c>
      <c r="IG24" s="28" t="s">
        <v>44</v>
      </c>
      <c r="IH24" s="28">
        <v>10</v>
      </c>
      <c r="II24" s="28" t="s">
        <v>36</v>
      </c>
    </row>
    <row r="25" spans="1:243" s="41" customFormat="1" ht="54.75" customHeight="1" hidden="1">
      <c r="A25" s="30" t="s">
        <v>45</v>
      </c>
      <c r="B25" s="33"/>
      <c r="C25" s="34"/>
      <c r="D25" s="35"/>
      <c r="E25" s="47" t="s">
        <v>46</v>
      </c>
      <c r="F25" s="48"/>
      <c r="G25" s="36"/>
      <c r="H25" s="37"/>
      <c r="I25" s="37"/>
      <c r="J25" s="37"/>
      <c r="K25" s="38"/>
      <c r="L25" s="39"/>
      <c r="M25" s="40" t="s">
        <v>47</v>
      </c>
      <c r="O25" s="27"/>
      <c r="P25" s="27"/>
      <c r="Q25" s="27"/>
      <c r="R25" s="27"/>
      <c r="S25" s="27"/>
      <c r="BA25" s="42">
        <f>IF(ISBLANK(F25),0,IF(E25="Excess (+)",ROUND(BA24+(BA24*F25),2),IF(E25="Less (-)",ROUND(BA24+(BA24*F25*(-1)),2),0)))</f>
        <v>0</v>
      </c>
      <c r="BB25" s="43">
        <f>ROUND(BA25,0)</f>
        <v>0</v>
      </c>
      <c r="BC25" s="44" t="str">
        <f>SpellNumber(L25,BB25)</f>
        <v> Zero Only</v>
      </c>
      <c r="IE25" s="45"/>
      <c r="IF25" s="45"/>
      <c r="IG25" s="45"/>
      <c r="IH25" s="45"/>
      <c r="II25" s="45"/>
    </row>
    <row r="26" spans="1:243" s="41" customFormat="1" ht="43.5" customHeight="1">
      <c r="A26" s="29" t="s">
        <v>48</v>
      </c>
      <c r="B26" s="29"/>
      <c r="C26" s="70" t="str">
        <f>SpellNumber($E$2,BB24)</f>
        <v>INR Zero Only</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IE26" s="45"/>
      <c r="IF26" s="45"/>
      <c r="IG26" s="45"/>
      <c r="IH26" s="45"/>
      <c r="II26" s="45"/>
    </row>
    <row r="27" ht="15"/>
    <row r="28" ht="15"/>
    <row r="29" ht="15"/>
    <row r="30" ht="15"/>
    <row r="31" ht="15"/>
    <row r="32" ht="15"/>
    <row r="33" ht="15"/>
    <row r="34" ht="15"/>
  </sheetData>
  <sheetProtection password="E491"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type="list" allowBlank="1" showInputMessage="1" showErrorMessage="1" sqref="L21 L13 L14 L15 L16 L17 L18 L19 L20 L23 L22">
      <formula1>"INR"</formula1>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2017-07-27T04:16:44Z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