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<sst xmlns="http://schemas.openxmlformats.org/spreadsheetml/2006/main" count="151" uniqueCount="68">
  <si>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</si>
  <si>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</si>
  <si>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</si>
  <si>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</si>
  <si>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</si>
  <si>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</si>
  <si>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</si>
  <si>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</si>
  <si>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</si>
  <si>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</si>
  <si>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</si>
  <si>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</si>
  <si>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</si>
  <si>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</si>
  <si>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</si>
  <si>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</si>
  <si>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</si>
  <si>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</si>
  <si>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</si>
  <si>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</si>
  <si>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</si>
  <si>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</si>
  <si>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</si>
  <si>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</si>
  <si>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</si>
  <si>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</si>
  <si>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</si>
  <si>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</si>
  <si>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</si>
  <si>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</si>
  <si>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</si>
  <si>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</si>
  <si>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</si>
  <si>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</si>
  <si>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</si>
  <si>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</si>
  <si>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</si>
  <si>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</si>
  <si>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</si>
  <si>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</si>
  <si>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</si>
  <si>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</si>
  <si>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</si>
  <si>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</si>
  <si>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</si>
  <si>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</si>
  <si>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</si>
  <si>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</si>
  <si>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</si>
  <si>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</si>
  <si>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</si>
  <si>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</si>
  <si>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</si>
  <si>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</si>
  <si>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</si>
  <si>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</si>
  <si>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Supply &amp; installation ,testing of 4TB
Surveillance HDD PURPLE. (Make: WD, Seaget)</t>
  </si>
  <si>
    <t>Supply &amp; installation ,testing of Cat 6 UTP 24
swg wire. (Make - Dlink ,Eon secure, Wbox)</t>
  </si>
  <si>
    <t>Supply &amp; installation ,testing of PVC 25 mm
dia Pipe with accessories. (Make - Diplast,
Polycab)</t>
  </si>
  <si>
    <t>Supply &amp; installation of 6U Rack. (Make -
comrack, Garden,Dlink)</t>
  </si>
  <si>
    <t>Mtr</t>
  </si>
  <si>
    <t>Contract No:  &lt;IISER/SE/24-25/Tender-06&gt;</t>
  </si>
  <si>
    <t>Name of Work: &lt;P/f of CCTV cameras in mess area of hostel 5, 6, 7, 8 at IISER Mohali&gt;</t>
  </si>
  <si>
    <t>Supply &amp; installation ,testing of 4MP IPC WDR
BULLET PLASTIC BODY 30MTR H.265+. (Make: Honeywell, Prama, Pelco)</t>
  </si>
  <si>
    <t>Supply &amp; installation ,testing of 4MP IPC WDR
BULLET PLASTIC BODY 30MTR H.265+, with inbuilt voice recording feature. (Make: Honeywell, Prama, Pelco)</t>
  </si>
  <si>
    <t>Supply &amp; installation ,testing of 8CH NVR
METAL BODY 80-MBPS 1SATA. (Make: Honeywell, Prama, Pelco)</t>
  </si>
  <si>
    <t>Supply &amp; installation ,testing of 8 port poe
switch (Make - Prama , Honeywell, Palco)</t>
  </si>
  <si>
    <t>Supply &amp; installation ,testing of online 1 kva
UPS. (Make - Eaton, Numeric, 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</si>
</sst>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0" fillId="0" borderId="11" xfId="59" applyNumberFormat="1" applyFont="1" applyFill="1" applyBorder="1" applyAlignment="1">
      <alignment horizontal="center" vertical="center" wrapText="1"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11" xfId="0" applyBorder="1" applyAlignment="1">
      <alignment vertical="top" wrapText="1"/>
    </xf>
    <xf numFmtId="0" fontId="0" fillId="0" borderId="11" xfId="0"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5"/>
  <sheetViews>
    <sheetView showGridLines="0" zoomScale="70" zoomScaleNormal="70" zoomScalePageLayoutView="0" workbookViewId="0" topLeftCell="A1">
      <selection activeCell="L14" sqref="L14"/>
    </sheetView>
  </sheetViews>
  <sheetFormatPr defaultColWidth="9.140625" defaultRowHeight="15"/>
  <cols>
    <col min="1" max="1" width="14.28125" style="21" customWidth="1"/>
    <col min="2" max="2" width="61.7109375" style="61" customWidth="1"/>
    <col min="3" max="3" width="9.71093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0" t="str">
        <f>B2&amp;" BoQ"</f>
        <v>Item Wise BoQ</v>
      </c>
      <c r="B1" s="70"/>
      <c r="C1" s="70"/>
      <c r="D1" s="70"/>
      <c r="E1" s="70"/>
      <c r="F1" s="70"/>
      <c r="G1" s="70"/>
      <c r="H1" s="70"/>
      <c r="I1" s="70"/>
      <c r="J1" s="70"/>
      <c r="K1" s="70"/>
      <c r="L1" s="70"/>
      <c r="O1" s="2"/>
      <c r="P1" s="2"/>
      <c r="Q1" s="3"/>
      <c r="IE1" s="3"/>
      <c r="IF1" s="3"/>
      <c r="IG1" s="3"/>
      <c r="IH1" s="3"/>
      <c r="II1" s="3"/>
    </row>
    <row r="2" spans="1:17" s="1" customFormat="1" ht="25.5" customHeight="1" hidden="1">
      <c r="A2" s="23" t="s">
        <v>3</v>
      </c>
      <c r="B2" s="59" t="s">
        <v>35</v>
      </c>
      <c r="C2" s="23" t="s">
        <v>4</v>
      </c>
      <c r="D2" s="23" t="s">
        <v>5</v>
      </c>
      <c r="E2" s="23" t="s">
        <v>6</v>
      </c>
      <c r="J2" s="4"/>
      <c r="K2" s="4"/>
      <c r="L2" s="4"/>
      <c r="O2" s="2"/>
      <c r="P2" s="2"/>
      <c r="Q2" s="3"/>
    </row>
    <row r="3" spans="1:243" s="1" customFormat="1" ht="30" customHeight="1" hidden="1">
      <c r="A3" s="1" t="s">
        <v>7</v>
      </c>
      <c r="B3" s="60"/>
      <c r="IE3" s="3"/>
      <c r="IF3" s="3"/>
      <c r="IG3" s="3"/>
      <c r="IH3" s="3"/>
      <c r="II3" s="3"/>
    </row>
    <row r="4" spans="1:243" s="5" customFormat="1" ht="30" customHeight="1">
      <c r="A4" s="71" t="s">
        <v>37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 customHeight="1">
      <c r="A5" s="71" t="s">
        <v>62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6"/>
      <c r="IF5" s="6"/>
      <c r="IG5" s="6"/>
      <c r="IH5" s="6"/>
      <c r="II5" s="6"/>
    </row>
    <row r="6" spans="1:243" s="5" customFormat="1" ht="30" customHeight="1">
      <c r="A6" s="71" t="s">
        <v>61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6"/>
      <c r="IF6" s="6"/>
      <c r="IG6" s="6"/>
      <c r="IH6" s="6"/>
      <c r="II6" s="6"/>
    </row>
    <row r="7" spans="1:243" s="5" customFormat="1" ht="29.25" customHeight="1" hidden="1">
      <c r="A7" s="73" t="s">
        <v>8</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61.5" customHeight="1">
      <c r="A8" s="24" t="s">
        <v>40</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8"/>
      <c r="IF8" s="8"/>
      <c r="IG8" s="8"/>
      <c r="IH8" s="8"/>
      <c r="II8" s="8"/>
    </row>
    <row r="9" spans="1:243" s="9" customFormat="1" ht="61.5" customHeight="1">
      <c r="A9" s="64" t="s">
        <v>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18</v>
      </c>
      <c r="F11" s="42" t="s">
        <v>47</v>
      </c>
      <c r="G11" s="42"/>
      <c r="H11" s="42"/>
      <c r="I11" s="42" t="s">
        <v>19</v>
      </c>
      <c r="J11" s="42" t="s">
        <v>20</v>
      </c>
      <c r="K11" s="42" t="s">
        <v>21</v>
      </c>
      <c r="L11" s="42" t="s">
        <v>22</v>
      </c>
      <c r="M11" s="43" t="s">
        <v>55</v>
      </c>
      <c r="N11" s="42" t="s">
        <v>48</v>
      </c>
      <c r="O11" s="42" t="s">
        <v>49</v>
      </c>
      <c r="P11" s="42" t="s">
        <v>46</v>
      </c>
      <c r="Q11" s="42" t="s">
        <v>45</v>
      </c>
      <c r="R11" s="42" t="s">
        <v>44</v>
      </c>
      <c r="S11" s="42" t="s">
        <v>43</v>
      </c>
      <c r="T11" s="42" t="s">
        <v>42</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41</v>
      </c>
      <c r="BB11" s="44" t="s">
        <v>54</v>
      </c>
      <c r="BC11" s="45" t="s">
        <v>23</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59.25" customHeight="1">
      <c r="A13" s="63">
        <v>1</v>
      </c>
      <c r="B13" s="78" t="s">
        <v>63</v>
      </c>
      <c r="C13" s="58" t="s">
        <v>24</v>
      </c>
      <c r="D13" s="79">
        <v>19</v>
      </c>
      <c r="E13" s="79" t="s">
        <v>25</v>
      </c>
      <c r="F13" s="57"/>
      <c r="G13" s="52"/>
      <c r="H13" s="52"/>
      <c r="I13" s="50" t="s">
        <v>26</v>
      </c>
      <c r="J13" s="51">
        <f aca="true" t="shared" si="0" ref="J13:J21">IF(I13="Less(-)",-1,1)</f>
        <v>1</v>
      </c>
      <c r="K13" s="52" t="s">
        <v>36</v>
      </c>
      <c r="L13" s="52" t="s">
        <v>6</v>
      </c>
      <c r="M13" s="56"/>
      <c r="N13" s="52"/>
      <c r="O13" s="52"/>
      <c r="P13" s="54"/>
      <c r="Q13" s="52"/>
      <c r="R13" s="52"/>
      <c r="S13" s="54"/>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5">
        <f aca="true" t="shared" si="1" ref="BA13:BA21">D13*M13</f>
        <v>0</v>
      </c>
      <c r="BB13" s="62">
        <f aca="true" t="shared" si="2" ref="BB13:BB21">BA13+SUM(N13:AZ13)</f>
        <v>0</v>
      </c>
      <c r="BC13" s="25" t="str">
        <f aca="true" t="shared" si="3" ref="BC13:BC21">SpellNumber(L13,BB13)</f>
        <v>INR Zero Only</v>
      </c>
    </row>
    <row r="14" spans="1:55" ht="60" customHeight="1">
      <c r="A14" s="63">
        <v>2</v>
      </c>
      <c r="B14" s="78" t="s">
        <v>64</v>
      </c>
      <c r="C14" s="58" t="s">
        <v>28</v>
      </c>
      <c r="D14" s="79">
        <v>4</v>
      </c>
      <c r="E14" s="79" t="s">
        <v>25</v>
      </c>
      <c r="F14" s="57"/>
      <c r="G14" s="52"/>
      <c r="H14" s="52"/>
      <c r="I14" s="50" t="s">
        <v>26</v>
      </c>
      <c r="J14" s="51">
        <f t="shared" si="0"/>
        <v>1</v>
      </c>
      <c r="K14" s="52" t="s">
        <v>36</v>
      </c>
      <c r="L14" s="52" t="s">
        <v>6</v>
      </c>
      <c r="M14" s="56"/>
      <c r="N14" s="52"/>
      <c r="O14" s="52"/>
      <c r="P14" s="54"/>
      <c r="Q14" s="52"/>
      <c r="R14" s="52"/>
      <c r="S14" s="54"/>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5">
        <f t="shared" si="1"/>
        <v>0</v>
      </c>
      <c r="BB14" s="62">
        <f t="shared" si="2"/>
        <v>0</v>
      </c>
      <c r="BC14" s="25" t="str">
        <f t="shared" si="3"/>
        <v>INR Zero Only</v>
      </c>
    </row>
    <row r="15" spans="1:55" ht="60.75" customHeight="1">
      <c r="A15" s="63">
        <v>3</v>
      </c>
      <c r="B15" s="78" t="s">
        <v>65</v>
      </c>
      <c r="C15" s="58" t="s">
        <v>29</v>
      </c>
      <c r="D15" s="79">
        <v>4</v>
      </c>
      <c r="E15" s="79" t="s">
        <v>25</v>
      </c>
      <c r="F15" s="57"/>
      <c r="G15" s="52"/>
      <c r="H15" s="52"/>
      <c r="I15" s="50" t="s">
        <v>26</v>
      </c>
      <c r="J15" s="51">
        <f t="shared" si="0"/>
        <v>1</v>
      </c>
      <c r="K15" s="52" t="s">
        <v>36</v>
      </c>
      <c r="L15" s="52" t="s">
        <v>6</v>
      </c>
      <c r="M15" s="56"/>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 t="shared" si="1"/>
        <v>0</v>
      </c>
      <c r="BB15" s="62">
        <f t="shared" si="2"/>
        <v>0</v>
      </c>
      <c r="BC15" s="25" t="str">
        <f t="shared" si="3"/>
        <v>INR Zero Only</v>
      </c>
    </row>
    <row r="16" spans="1:55" ht="45" customHeight="1">
      <c r="A16" s="63">
        <v>4</v>
      </c>
      <c r="B16" s="78" t="s">
        <v>56</v>
      </c>
      <c r="C16" s="58" t="s">
        <v>30</v>
      </c>
      <c r="D16" s="79">
        <v>4</v>
      </c>
      <c r="E16" s="79" t="s">
        <v>25</v>
      </c>
      <c r="F16" s="28"/>
      <c r="G16" s="28"/>
      <c r="H16" s="28"/>
      <c r="I16" s="50" t="s">
        <v>26</v>
      </c>
      <c r="J16" s="51">
        <f>IF(I16="Less(-)",-1,1)</f>
        <v>1</v>
      </c>
      <c r="K16" s="52" t="s">
        <v>36</v>
      </c>
      <c r="L16" s="52" t="s">
        <v>6</v>
      </c>
      <c r="M16" s="56"/>
      <c r="N16" s="52"/>
      <c r="O16" s="52"/>
      <c r="P16" s="54"/>
      <c r="Q16" s="52"/>
      <c r="R16" s="52"/>
      <c r="S16" s="54"/>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D16*M16</f>
        <v>0</v>
      </c>
      <c r="BB16" s="62">
        <f>BA16+SUM(N16:AZ16)</f>
        <v>0</v>
      </c>
      <c r="BC16" s="25" t="str">
        <f>SpellNumber(L16,BB16)</f>
        <v>INR Zero Only</v>
      </c>
    </row>
    <row r="17" spans="1:55" ht="44.25" customHeight="1">
      <c r="A17" s="63">
        <v>5</v>
      </c>
      <c r="B17" s="78" t="s">
        <v>57</v>
      </c>
      <c r="C17" s="58" t="s">
        <v>31</v>
      </c>
      <c r="D17" s="79">
        <v>500</v>
      </c>
      <c r="E17" s="79" t="s">
        <v>60</v>
      </c>
      <c r="F17" s="57"/>
      <c r="G17" s="52"/>
      <c r="H17" s="52"/>
      <c r="I17" s="50" t="s">
        <v>26</v>
      </c>
      <c r="J17" s="51">
        <f t="shared" si="0"/>
        <v>1</v>
      </c>
      <c r="K17" s="52" t="s">
        <v>36</v>
      </c>
      <c r="L17" s="52" t="s">
        <v>6</v>
      </c>
      <c r="M17" s="56"/>
      <c r="N17" s="52"/>
      <c r="O17" s="52"/>
      <c r="P17" s="54"/>
      <c r="Q17" s="52"/>
      <c r="R17" s="52"/>
      <c r="S17" s="54"/>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t="shared" si="1"/>
        <v>0</v>
      </c>
      <c r="BB17" s="62">
        <f t="shared" si="2"/>
        <v>0</v>
      </c>
      <c r="BC17" s="25" t="str">
        <f t="shared" si="3"/>
        <v>INR Zero Only</v>
      </c>
    </row>
    <row r="18" spans="1:55" ht="49.5" customHeight="1">
      <c r="A18" s="63">
        <v>6</v>
      </c>
      <c r="B18" s="78" t="s">
        <v>58</v>
      </c>
      <c r="C18" s="58" t="s">
        <v>50</v>
      </c>
      <c r="D18" s="79">
        <v>240</v>
      </c>
      <c r="E18" s="79" t="s">
        <v>60</v>
      </c>
      <c r="F18" s="28"/>
      <c r="G18" s="28"/>
      <c r="H18" s="28"/>
      <c r="I18" s="50" t="s">
        <v>26</v>
      </c>
      <c r="J18" s="51">
        <f>IF(I18="Less(-)",-1,1)</f>
        <v>1</v>
      </c>
      <c r="K18" s="52" t="s">
        <v>36</v>
      </c>
      <c r="L18" s="52" t="s">
        <v>6</v>
      </c>
      <c r="M18" s="56"/>
      <c r="N18" s="52"/>
      <c r="O18" s="52"/>
      <c r="P18" s="54"/>
      <c r="Q18" s="52"/>
      <c r="R18" s="52"/>
      <c r="S18" s="54"/>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D18*M18</f>
        <v>0</v>
      </c>
      <c r="BB18" s="62">
        <f>BA18+SUM(N18:AZ18)</f>
        <v>0</v>
      </c>
      <c r="BC18" s="25" t="str">
        <f>SpellNumber(L18,BB18)</f>
        <v>INR Zero Only</v>
      </c>
    </row>
    <row r="19" spans="1:55" ht="60" customHeight="1">
      <c r="A19" s="63">
        <v>7</v>
      </c>
      <c r="B19" s="78" t="s">
        <v>66</v>
      </c>
      <c r="C19" s="58" t="s">
        <v>51</v>
      </c>
      <c r="D19" s="79">
        <v>4</v>
      </c>
      <c r="E19" s="79" t="s">
        <v>25</v>
      </c>
      <c r="F19" s="57"/>
      <c r="G19" s="52"/>
      <c r="H19" s="52"/>
      <c r="I19" s="50" t="s">
        <v>26</v>
      </c>
      <c r="J19" s="51">
        <f t="shared" si="0"/>
        <v>1</v>
      </c>
      <c r="K19" s="52" t="s">
        <v>36</v>
      </c>
      <c r="L19" s="52" t="s">
        <v>6</v>
      </c>
      <c r="M19" s="56"/>
      <c r="N19" s="52"/>
      <c r="O19" s="52"/>
      <c r="P19" s="54"/>
      <c r="Q19" s="52"/>
      <c r="R19" s="52"/>
      <c r="S19" s="54"/>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0</v>
      </c>
      <c r="BB19" s="62">
        <f t="shared" si="2"/>
        <v>0</v>
      </c>
      <c r="BC19" s="25" t="str">
        <f t="shared" si="3"/>
        <v>INR Zero Only</v>
      </c>
    </row>
    <row r="20" spans="1:55" ht="47.25" customHeight="1">
      <c r="A20" s="63">
        <v>8</v>
      </c>
      <c r="B20" s="78" t="s">
        <v>67</v>
      </c>
      <c r="C20" s="58" t="s">
        <v>52</v>
      </c>
      <c r="D20" s="79">
        <v>4</v>
      </c>
      <c r="E20" s="79" t="s">
        <v>25</v>
      </c>
      <c r="F20" s="57"/>
      <c r="G20" s="52"/>
      <c r="H20" s="52"/>
      <c r="I20" s="50" t="s">
        <v>26</v>
      </c>
      <c r="J20" s="51">
        <f t="shared" si="0"/>
        <v>1</v>
      </c>
      <c r="K20" s="52" t="s">
        <v>36</v>
      </c>
      <c r="L20" s="52" t="s">
        <v>6</v>
      </c>
      <c r="M20" s="56"/>
      <c r="N20" s="52"/>
      <c r="O20" s="52"/>
      <c r="P20" s="54"/>
      <c r="Q20" s="52"/>
      <c r="R20" s="52"/>
      <c r="S20" s="54"/>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0</v>
      </c>
      <c r="BB20" s="62">
        <f t="shared" si="2"/>
        <v>0</v>
      </c>
      <c r="BC20" s="25" t="str">
        <f t="shared" si="3"/>
        <v>INR Zero Only</v>
      </c>
    </row>
    <row r="21" spans="1:55" ht="45" customHeight="1">
      <c r="A21" s="63">
        <v>9</v>
      </c>
      <c r="B21" s="78" t="s">
        <v>59</v>
      </c>
      <c r="C21" s="58" t="s">
        <v>53</v>
      </c>
      <c r="D21" s="79">
        <v>4</v>
      </c>
      <c r="E21" s="79" t="s">
        <v>25</v>
      </c>
      <c r="F21" s="57"/>
      <c r="G21" s="52"/>
      <c r="H21" s="52"/>
      <c r="I21" s="50" t="s">
        <v>26</v>
      </c>
      <c r="J21" s="51">
        <f t="shared" si="0"/>
        <v>1</v>
      </c>
      <c r="K21" s="52" t="s">
        <v>36</v>
      </c>
      <c r="L21" s="52" t="s">
        <v>6</v>
      </c>
      <c r="M21" s="56"/>
      <c r="N21" s="52"/>
      <c r="O21" s="52"/>
      <c r="P21" s="54"/>
      <c r="Q21" s="52"/>
      <c r="R21" s="52"/>
      <c r="S21" s="54"/>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0</v>
      </c>
      <c r="BB21" s="62">
        <f t="shared" si="2"/>
        <v>0</v>
      </c>
      <c r="BC21" s="25" t="str">
        <f t="shared" si="3"/>
        <v>INR Zero Only</v>
      </c>
    </row>
    <row r="22" spans="1:243" s="15" customFormat="1" ht="24.75" customHeight="1">
      <c r="A22" s="26" t="s">
        <v>32</v>
      </c>
      <c r="B22" s="27"/>
      <c r="C22" s="28"/>
      <c r="D22" s="29"/>
      <c r="E22" s="29"/>
      <c r="F22" s="29"/>
      <c r="G22" s="29"/>
      <c r="H22" s="30"/>
      <c r="I22" s="30"/>
      <c r="J22" s="30"/>
      <c r="K22" s="30"/>
      <c r="L22" s="31"/>
      <c r="BA22" s="49">
        <f>SUM(BA13:BA21)</f>
        <v>0</v>
      </c>
      <c r="BB22" s="49">
        <f>SUM(BB13:BB21)</f>
        <v>0</v>
      </c>
      <c r="BC22" s="25" t="str">
        <f>SpellNumber($E$2,BB22)</f>
        <v>INR Zero Only</v>
      </c>
      <c r="IE22" s="16">
        <v>4</v>
      </c>
      <c r="IF22" s="16" t="s">
        <v>27</v>
      </c>
      <c r="IG22" s="16" t="s">
        <v>31</v>
      </c>
      <c r="IH22" s="16">
        <v>10</v>
      </c>
      <c r="II22" s="16" t="s">
        <v>25</v>
      </c>
    </row>
    <row r="23" spans="1:243" s="19" customFormat="1" ht="54.75" customHeight="1" hidden="1">
      <c r="A23" s="27" t="s">
        <v>39</v>
      </c>
      <c r="B23" s="32"/>
      <c r="C23" s="17"/>
      <c r="D23" s="33"/>
      <c r="E23" s="34" t="s">
        <v>33</v>
      </c>
      <c r="F23" s="47"/>
      <c r="G23" s="35"/>
      <c r="H23" s="18"/>
      <c r="I23" s="18"/>
      <c r="J23" s="18"/>
      <c r="K23" s="36"/>
      <c r="L23" s="37"/>
      <c r="M23" s="38" t="s">
        <v>34</v>
      </c>
      <c r="O23" s="15"/>
      <c r="P23" s="15"/>
      <c r="Q23" s="15"/>
      <c r="R23" s="15"/>
      <c r="S23" s="15"/>
      <c r="BA23" s="48">
        <f>IF(ISBLANK(F23),0,IF(E23="Excess (+)",ROUND(BA22+(BA22*F23),2),IF(E23="Less (-)",ROUND(BA22+(BA22*F23*(-1)),2),0)))</f>
        <v>0</v>
      </c>
      <c r="BB23" s="39">
        <f>ROUND(BA23,0)</f>
        <v>0</v>
      </c>
      <c r="BC23" s="40" t="str">
        <f>SpellNumber(L23,BB23)</f>
        <v> Zero Only</v>
      </c>
      <c r="IE23" s="20"/>
      <c r="IF23" s="20"/>
      <c r="IG23" s="20"/>
      <c r="IH23" s="20"/>
      <c r="II23" s="20"/>
    </row>
    <row r="24" spans="1:243" s="19" customFormat="1" ht="43.5" customHeight="1">
      <c r="A24" s="26" t="s">
        <v>38</v>
      </c>
      <c r="B24" s="26"/>
      <c r="C24" s="67" t="str">
        <f>SpellNumber($E$2,BB22)</f>
        <v>INR Zero Only</v>
      </c>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9"/>
      <c r="IE24" s="20"/>
      <c r="IF24" s="20"/>
      <c r="IG24" s="20"/>
      <c r="IH24" s="20"/>
      <c r="II24" s="20"/>
    </row>
    <row r="25" spans="2:243" s="12" customFormat="1" ht="15">
      <c r="B25" s="15"/>
      <c r="C25" s="21"/>
      <c r="D25" s="21"/>
      <c r="E25" s="21"/>
      <c r="F25" s="21"/>
      <c r="G25" s="21"/>
      <c r="H25" s="21"/>
      <c r="I25" s="21"/>
      <c r="J25" s="21"/>
      <c r="K25" s="21"/>
      <c r="L25" s="21"/>
      <c r="M25" s="21"/>
      <c r="O25" s="21"/>
      <c r="BA25" s="21"/>
      <c r="BC25" s="21"/>
      <c r="IE25" s="13"/>
      <c r="IF25" s="13"/>
      <c r="IG25" s="13"/>
      <c r="IH25" s="13"/>
      <c r="II25" s="13"/>
    </row>
  </sheetData>
  <sheetProtection password="E491" sheet="1" selectLockedCells="1"/>
  <mergeCells count="8">
    <mergeCell ref="A9:BC9"/>
    <mergeCell ref="C24:BC24"/>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allowBlank="1" showInputMessage="1" showErrorMessage="1" promptTitle="Rate Entry" prompt="Please enter VAT charges in Rupees for this item. " errorTitle="Invaid Entry" error="Only Numeric Values are allowed. " sqref="M13:M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Quantity" prompt="Please enter the Quantity for this item. " errorTitle="Invalid Entry" error="Only Numeric Values are allowed. " sqref="D19:D21 F17 F19:F21 F13:F15 D13:D15 D17">
      <formula1>0</formula1>
      <formula2>999999999999999</formula2>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9:H21 G13:H15 G17:H17">
      <formula1>0</formula1>
      <formula2>999999999999999</formula2>
    </dataValidation>
    <dataValidation allowBlank="1" showInputMessage="1" showErrorMessage="1" promptTitle="Units" prompt="Please enter Units in text" sqref="E19:E21 E13:E15 E17"/>
    <dataValidation type="list" allowBlank="1" showInputMessage="1" showErrorMessage="1" sqref="K13:K21">
      <formula1>"Partial Conversion, Full Conversion"</formula1>
    </dataValidation>
    <dataValidation allowBlank="1" showInputMessage="1" showErrorMessage="1" promptTitle="Itemcode/Make" prompt="Please enter text" sqref="C13:C21"/>
    <dataValidation type="list" allowBlank="1" showInputMessage="1" showErrorMessage="1" sqref="L13:L21">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2024-05-18T19:57:49Z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