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<sst xmlns="http://schemas.openxmlformats.org/spreadsheetml/2006/main" count="181" uniqueCount="75">
  <si>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</si>
  <si>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</si>
  <si>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</si>
  <si>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</si>
  <si>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</si>
  <si>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</si>
  <si>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</si>
  <si>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</si>
  <si>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</si>
  <si>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</si>
  <si>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</si>
  <si>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</si>
  <si>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</si>
  <si>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</si>
  <si>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</si>
  <si>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</si>
  <si>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</si>
  <si>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</si>
  <si>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</si>
  <si>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</si>
  <si>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</si>
  <si>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</si>
  <si>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</si>
  <si>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</si>
  <si>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</si>
  <si>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</si>
  <si>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</si>
  <si>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</si>
  <si>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</si>
  <si>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</si>
  <si>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</si>
  <si>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</si>
  <si>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</si>
  <si>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</si>
  <si>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</si>
  <si>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</si>
  <si>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</si>
  <si>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</si>
  <si>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</si>
  <si>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</si>
  <si>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</si>
  <si>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</si>
  <si>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</si>
  <si>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</si>
  <si>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</si>
  <si>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</si>
  <si>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</si>
  <si>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</si>
  <si>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</si>
  <si>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</si>
  <si>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</si>
  <si>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</si>
  <si>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</si>
  <si>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</si>
  <si>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</si>
  <si>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</si>
  <si>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</si>
  <si>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</si>
  <si>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</si>
  <si>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</si>
  <si>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Other Charges if any (B)</t>
  </si>
  <si>
    <t>Other Charges if any (C)</t>
  </si>
  <si>
    <t>Other Charges if any (D)</t>
  </si>
  <si>
    <t>Other Charges if any (A)</t>
  </si>
  <si>
    <t>Amount for Housekeeping Material Required every Four Months as per Page 29 to 32</t>
  </si>
  <si>
    <t>Amount for Housekeeping Material Required on monthly basis as per Page 31 to 32</t>
  </si>
  <si>
    <t>Garbage collection Min. Rs. 25000/-</t>
  </si>
  <si>
    <t xml:space="preserve">Total Per Month for 115 unskilled i.e. 91 for Housekeeping &amp; 24 for Horticulture (including Service / Administrative Charges,  wages i.e. Basic + VDA, ESI, EPF, Welfare Charges, other charges (if any) </t>
  </si>
  <si>
    <t xml:space="preserve">Total Per Month for 5 Skilled i.e. 4 for Housekeping &amp; 1 for Horticulture (including Service / Administrative Charges,  wages i.e. Basic + VDA, ESI, EPF, Welfare Charges, other charges (if any) </t>
  </si>
  <si>
    <t>Charges for providing Housekeeping Machines as per Page 29</t>
  </si>
  <si>
    <t>Contract No:  &lt;IISERM(1668)24/25Pur&gt;</t>
  </si>
  <si>
    <t>Name of Work: &lt; Providing Catering Services and other arrangements for 13th Convocation of IISER Mohali 2024 on 18th &amp; 19th June 2024 at IISER Mohali Campus &gt;</t>
  </si>
  <si>
    <r>
      <rPr>
        <b/>
        <sz val="12"/>
        <rFont val="Nimbus"/>
        <family val="0"/>
      </rPr>
      <t>Convocation Dinner (18th June, 2024)</t>
    </r>
    <r>
      <rPr>
        <sz val="12"/>
        <rFont val="Nimbus"/>
        <family val="0"/>
      </rPr>
      <t xml:space="preserve">
(Head count for each day is available in Annexure-II along with the Menu) Arrange for 500 people approx.
[Bidder required to furnish rate per plate]
(Technical Specification as given below) </t>
    </r>
  </si>
  <si>
    <r>
      <rPr>
        <b/>
        <sz val="12"/>
        <rFont val="Nimbus"/>
        <family val="0"/>
      </rPr>
      <t>High Tea other than VIPs (19th June, 2024) (Packed Food boxes)</t>
    </r>
    <r>
      <rPr>
        <sz val="12"/>
        <rFont val="Nimbus"/>
        <family val="0"/>
      </rPr>
      <t xml:space="preserve">
(Head count for each day is available in Annexure-II along with the Menu) for 1000 people.
[bidder required to furnish rate per box]
(Technical Specification as given below)</t>
    </r>
  </si>
  <si>
    <r>
      <rPr>
        <b/>
        <sz val="12"/>
        <rFont val="Nimbus"/>
        <family val="0"/>
      </rPr>
      <t>High Tea for VIPs (19th June, 2024)</t>
    </r>
    <r>
      <rPr>
        <sz val="12"/>
        <rFont val="Nimbus"/>
        <family val="0"/>
      </rPr>
      <t xml:space="preserve">
(Head count is available in Annexure-II along with the Menu) for 125 people.
[bidder required to furnish rate per plate]
(Technical Specification as given below)</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</si>
</sst>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20" xfId="59" applyNumberFormat="1" applyFont="1" applyFill="1" applyBorder="1" applyAlignment="1">
      <alignment vertical="top" wrapText="1"/>
      <protection/>
    </xf>
    <xf numFmtId="173" fontId="4" fillId="0" borderId="20" xfId="59" applyNumberFormat="1" applyFont="1" applyFill="1" applyBorder="1" applyAlignment="1">
      <alignment vertical="top" readingOrder="1"/>
      <protection/>
    </xf>
    <xf numFmtId="0" fontId="24"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19" xfId="59" applyNumberFormat="1" applyFont="1" applyFill="1" applyBorder="1" applyAlignment="1">
      <alignment horizontal="left" vertical="top"/>
      <protection/>
    </xf>
    <xf numFmtId="0" fontId="7" fillId="0" borderId="23" xfId="59" applyNumberFormat="1" applyFont="1" applyFill="1" applyBorder="1" applyAlignment="1">
      <alignment horizontal="left" vertical="top"/>
      <protection/>
    </xf>
    <xf numFmtId="0" fontId="4" fillId="0" borderId="2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1885950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80" zoomScaleNormal="80" workbookViewId="0" topLeftCell="A1">
      <selection activeCell="B14" sqref="B14"/>
    </sheetView>
  </sheetViews>
  <sheetFormatPr defaultColWidth="9.140625" defaultRowHeight="15"/>
  <cols>
    <col min="1" max="1" width="18.421875" style="1" customWidth="1"/>
    <col min="2" max="2" width="55.140625" style="1" customWidth="1"/>
    <col min="3" max="3" width="13.57421875" style="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6" t="s">
        <v>51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71</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70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68">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25" customFormat="1" ht="82.5" customHeight="1">
      <c r="A13" s="71">
        <v>1.1</v>
      </c>
      <c r="B13" s="65" t="s">
        <v>72</v>
      </c>
      <c r="C13" s="67" t="s">
        <v>53</v>
      </c>
      <c r="D13" s="66">
        <v>500</v>
      </c>
      <c r="E13" s="49" t="s">
        <v>37</v>
      </c>
      <c r="F13" s="50"/>
      <c r="G13" s="51"/>
      <c r="H13" s="52"/>
      <c r="I13" s="53" t="s">
        <v>38</v>
      </c>
      <c r="J13" s="54">
        <f aca="true" t="shared" si="0" ref="J13:J19">IF(I13="Less(-)",-1,1)</f>
        <v>1</v>
      </c>
      <c r="K13" s="55" t="s">
        <v>39</v>
      </c>
      <c r="L13" s="55" t="s">
        <v>4</v>
      </c>
      <c r="M13" s="56"/>
      <c r="N13" s="51"/>
      <c r="O13" s="51"/>
      <c r="P13" s="57"/>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19">D13*M13</f>
        <v>0</v>
      </c>
      <c r="BB13" s="44">
        <f aca="true" t="shared" si="2" ref="BB13:BB19">D13*M13+N13+O13+P13+Q13+R13</f>
        <v>0</v>
      </c>
      <c r="BC13" s="24" t="str">
        <f aca="true" t="shared" si="3" ref="BC13:BC19">SpellNumber(L13,BB13)</f>
        <v>INR Zero Only</v>
      </c>
      <c r="IA13" s="25">
        <v>1.1</v>
      </c>
      <c r="IB13" s="25" t="s">
        <v>67</v>
      </c>
      <c r="IC13" s="25" t="s">
        <v>53</v>
      </c>
      <c r="ID13" s="25">
        <v>115</v>
      </c>
      <c r="IE13" s="26" t="s">
        <v>37</v>
      </c>
      <c r="IF13" s="26" t="s">
        <v>40</v>
      </c>
      <c r="IG13" s="26" t="s">
        <v>36</v>
      </c>
      <c r="IH13" s="26">
        <v>123.223</v>
      </c>
      <c r="II13" s="26" t="s">
        <v>37</v>
      </c>
    </row>
    <row r="14" spans="1:243" s="25" customFormat="1" ht="102.75" customHeight="1">
      <c r="A14" s="71">
        <v>1.2</v>
      </c>
      <c r="B14" s="65" t="s">
        <v>73</v>
      </c>
      <c r="C14" s="67" t="s">
        <v>54</v>
      </c>
      <c r="D14" s="66">
        <v>1000</v>
      </c>
      <c r="E14" s="49" t="s">
        <v>37</v>
      </c>
      <c r="F14" s="50"/>
      <c r="G14" s="51"/>
      <c r="H14" s="51"/>
      <c r="I14" s="53" t="s">
        <v>38</v>
      </c>
      <c r="J14" s="54">
        <f t="shared" si="0"/>
        <v>1</v>
      </c>
      <c r="K14" s="55" t="s">
        <v>39</v>
      </c>
      <c r="L14" s="55" t="s">
        <v>4</v>
      </c>
      <c r="M14" s="56"/>
      <c r="N14" s="51"/>
      <c r="O14" s="51"/>
      <c r="P14" s="57"/>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4">
        <f t="shared" si="2"/>
        <v>0</v>
      </c>
      <c r="BC14" s="24" t="str">
        <f t="shared" si="3"/>
        <v>INR Zero Only</v>
      </c>
      <c r="IA14" s="25">
        <v>1.2</v>
      </c>
      <c r="IB14" s="25" t="s">
        <v>68</v>
      </c>
      <c r="IC14" s="25" t="s">
        <v>54</v>
      </c>
      <c r="ID14" s="25">
        <v>5</v>
      </c>
      <c r="IE14" s="26" t="s">
        <v>37</v>
      </c>
      <c r="IF14" s="26" t="s">
        <v>42</v>
      </c>
      <c r="IG14" s="26" t="s">
        <v>41</v>
      </c>
      <c r="IH14" s="26">
        <v>213</v>
      </c>
      <c r="II14" s="26" t="s">
        <v>37</v>
      </c>
    </row>
    <row r="15" spans="1:243" s="25" customFormat="1" ht="87.75" customHeight="1">
      <c r="A15" s="71">
        <v>1.3</v>
      </c>
      <c r="B15" s="65" t="s">
        <v>74</v>
      </c>
      <c r="C15" s="67" t="s">
        <v>55</v>
      </c>
      <c r="D15" s="66">
        <v>125</v>
      </c>
      <c r="E15" s="49" t="s">
        <v>37</v>
      </c>
      <c r="F15" s="50"/>
      <c r="G15" s="51"/>
      <c r="H15" s="51"/>
      <c r="I15" s="53" t="s">
        <v>38</v>
      </c>
      <c r="J15" s="54">
        <f t="shared" si="0"/>
        <v>1</v>
      </c>
      <c r="K15" s="55" t="s">
        <v>39</v>
      </c>
      <c r="L15" s="55" t="s">
        <v>4</v>
      </c>
      <c r="M15" s="56"/>
      <c r="N15" s="51"/>
      <c r="O15" s="51"/>
      <c r="P15" s="57"/>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4">
        <f t="shared" si="2"/>
        <v>0</v>
      </c>
      <c r="BC15" s="24" t="str">
        <f t="shared" si="3"/>
        <v>INR Zero Only</v>
      </c>
      <c r="IA15" s="25">
        <v>1.3</v>
      </c>
      <c r="IB15" s="72" t="s">
        <v>69</v>
      </c>
      <c r="IC15" s="25" t="s">
        <v>55</v>
      </c>
      <c r="ID15" s="25">
        <v>1</v>
      </c>
      <c r="IE15" s="26" t="s">
        <v>37</v>
      </c>
      <c r="IF15" s="26" t="s">
        <v>42</v>
      </c>
      <c r="IG15" s="26" t="s">
        <v>41</v>
      </c>
      <c r="IH15" s="26">
        <v>213</v>
      </c>
      <c r="II15" s="26" t="s">
        <v>37</v>
      </c>
    </row>
    <row r="16" spans="1:243" s="25" customFormat="1" ht="21" customHeight="1">
      <c r="A16" s="71">
        <v>1.4</v>
      </c>
      <c r="B16" s="60" t="s">
        <v>63</v>
      </c>
      <c r="C16" s="67" t="s">
        <v>56</v>
      </c>
      <c r="D16" s="66">
        <v>1</v>
      </c>
      <c r="E16" s="49" t="s">
        <v>37</v>
      </c>
      <c r="F16" s="50"/>
      <c r="G16" s="51"/>
      <c r="H16" s="51"/>
      <c r="I16" s="53" t="s">
        <v>38</v>
      </c>
      <c r="J16" s="54">
        <f t="shared" si="0"/>
        <v>1</v>
      </c>
      <c r="K16" s="55" t="s">
        <v>39</v>
      </c>
      <c r="L16" s="55" t="s">
        <v>4</v>
      </c>
      <c r="M16" s="56"/>
      <c r="N16" s="51"/>
      <c r="O16" s="51"/>
      <c r="P16" s="57"/>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4">
        <f t="shared" si="2"/>
        <v>0</v>
      </c>
      <c r="BC16" s="24" t="str">
        <f t="shared" si="3"/>
        <v>INR Zero Only</v>
      </c>
      <c r="IA16" s="25">
        <v>1.4</v>
      </c>
      <c r="IB16" s="25" t="s">
        <v>64</v>
      </c>
      <c r="IC16" s="25" t="s">
        <v>56</v>
      </c>
      <c r="ID16" s="25">
        <v>1</v>
      </c>
      <c r="IE16" s="26" t="s">
        <v>37</v>
      </c>
      <c r="IF16" s="26" t="s">
        <v>35</v>
      </c>
      <c r="IG16" s="26" t="s">
        <v>43</v>
      </c>
      <c r="IH16" s="26">
        <v>10</v>
      </c>
      <c r="II16" s="26" t="s">
        <v>37</v>
      </c>
    </row>
    <row r="17" spans="1:243" s="25" customFormat="1" ht="18.75" customHeight="1">
      <c r="A17" s="71">
        <v>1.5</v>
      </c>
      <c r="B17" s="60" t="s">
        <v>60</v>
      </c>
      <c r="C17" s="67" t="s">
        <v>57</v>
      </c>
      <c r="D17" s="66">
        <v>1</v>
      </c>
      <c r="E17" s="49" t="s">
        <v>37</v>
      </c>
      <c r="F17" s="50"/>
      <c r="G17" s="51"/>
      <c r="H17" s="51"/>
      <c r="I17" s="53" t="s">
        <v>38</v>
      </c>
      <c r="J17" s="54">
        <f t="shared" si="0"/>
        <v>1</v>
      </c>
      <c r="K17" s="55" t="s">
        <v>39</v>
      </c>
      <c r="L17" s="55" t="s">
        <v>4</v>
      </c>
      <c r="M17" s="56"/>
      <c r="N17" s="51"/>
      <c r="O17" s="51"/>
      <c r="P17" s="57"/>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4">
        <f t="shared" si="2"/>
        <v>0</v>
      </c>
      <c r="BC17" s="24" t="str">
        <f t="shared" si="3"/>
        <v>INR Zero Only</v>
      </c>
      <c r="IA17" s="25">
        <v>1.5</v>
      </c>
      <c r="IB17" s="25" t="s">
        <v>65</v>
      </c>
      <c r="IC17" s="25" t="s">
        <v>57</v>
      </c>
      <c r="ID17" s="25">
        <v>1</v>
      </c>
      <c r="IE17" s="26" t="s">
        <v>37</v>
      </c>
      <c r="IF17" s="26" t="s">
        <v>42</v>
      </c>
      <c r="IG17" s="26" t="s">
        <v>41</v>
      </c>
      <c r="IH17" s="26">
        <v>213</v>
      </c>
      <c r="II17" s="26" t="s">
        <v>37</v>
      </c>
    </row>
    <row r="18" spans="1:243" s="25" customFormat="1" ht="21" customHeight="1">
      <c r="A18" s="71">
        <v>1.6</v>
      </c>
      <c r="B18" s="60" t="s">
        <v>61</v>
      </c>
      <c r="C18" s="67" t="s">
        <v>58</v>
      </c>
      <c r="D18" s="66">
        <v>1</v>
      </c>
      <c r="E18" s="49" t="s">
        <v>37</v>
      </c>
      <c r="F18" s="50"/>
      <c r="G18" s="51"/>
      <c r="H18" s="51"/>
      <c r="I18" s="53" t="s">
        <v>38</v>
      </c>
      <c r="J18" s="54">
        <f t="shared" si="0"/>
        <v>1</v>
      </c>
      <c r="K18" s="55" t="s">
        <v>39</v>
      </c>
      <c r="L18" s="55" t="s">
        <v>4</v>
      </c>
      <c r="M18" s="56"/>
      <c r="N18" s="51"/>
      <c r="O18" s="51"/>
      <c r="P18" s="57"/>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4">
        <f t="shared" si="2"/>
        <v>0</v>
      </c>
      <c r="BC18" s="24" t="str">
        <f t="shared" si="3"/>
        <v>INR Zero Only</v>
      </c>
      <c r="IA18" s="25">
        <v>1.6</v>
      </c>
      <c r="IB18" s="25" t="s">
        <v>66</v>
      </c>
      <c r="IC18" s="25" t="s">
        <v>58</v>
      </c>
      <c r="ID18" s="25">
        <v>1</v>
      </c>
      <c r="IE18" s="26" t="s">
        <v>37</v>
      </c>
      <c r="IF18" s="26" t="s">
        <v>35</v>
      </c>
      <c r="IG18" s="26" t="s">
        <v>43</v>
      </c>
      <c r="IH18" s="26">
        <v>10</v>
      </c>
      <c r="II18" s="26" t="s">
        <v>37</v>
      </c>
    </row>
    <row r="19" spans="1:243" s="25" customFormat="1" ht="18.75" customHeight="1">
      <c r="A19" s="71">
        <v>1.7</v>
      </c>
      <c r="B19" s="60" t="s">
        <v>62</v>
      </c>
      <c r="C19" s="67" t="s">
        <v>59</v>
      </c>
      <c r="D19" s="66">
        <v>1</v>
      </c>
      <c r="E19" s="49" t="s">
        <v>37</v>
      </c>
      <c r="F19" s="50"/>
      <c r="G19" s="51"/>
      <c r="H19" s="52"/>
      <c r="I19" s="53" t="s">
        <v>38</v>
      </c>
      <c r="J19" s="54">
        <f t="shared" si="0"/>
        <v>1</v>
      </c>
      <c r="K19" s="55" t="s">
        <v>39</v>
      </c>
      <c r="L19" s="55" t="s">
        <v>4</v>
      </c>
      <c r="M19" s="56"/>
      <c r="N19" s="51"/>
      <c r="O19" s="51"/>
      <c r="P19" s="57"/>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1"/>
        <v>0</v>
      </c>
      <c r="BB19" s="44">
        <f t="shared" si="2"/>
        <v>0</v>
      </c>
      <c r="BC19" s="24" t="str">
        <f t="shared" si="3"/>
        <v>INR Zero Only</v>
      </c>
      <c r="IA19" s="25">
        <v>1.7</v>
      </c>
      <c r="IB19" s="25" t="s">
        <v>63</v>
      </c>
      <c r="IC19" s="25" t="s">
        <v>59</v>
      </c>
      <c r="ID19" s="25">
        <v>1</v>
      </c>
      <c r="IE19" s="26" t="s">
        <v>37</v>
      </c>
      <c r="IF19" s="26" t="s">
        <v>40</v>
      </c>
      <c r="IG19" s="26" t="s">
        <v>36</v>
      </c>
      <c r="IH19" s="26">
        <v>123.223</v>
      </c>
      <c r="II19" s="26" t="s">
        <v>37</v>
      </c>
    </row>
    <row r="20" spans="1:243" s="25" customFormat="1" ht="24.75" customHeight="1">
      <c r="A20" s="69" t="s">
        <v>44</v>
      </c>
      <c r="B20" s="70"/>
      <c r="C20" s="29"/>
      <c r="D20" s="62"/>
      <c r="E20" s="45"/>
      <c r="F20" s="45"/>
      <c r="G20" s="45"/>
      <c r="H20" s="46"/>
      <c r="I20" s="46"/>
      <c r="J20" s="46"/>
      <c r="K20" s="46"/>
      <c r="L20" s="47"/>
      <c r="BA20" s="48">
        <f>SUM(BA13:BA19)</f>
        <v>0</v>
      </c>
      <c r="BB20" s="48">
        <f>SUM(BB13:BB19)</f>
        <v>0</v>
      </c>
      <c r="BC20" s="24" t="str">
        <f>SpellNumber($E$2,BB20)</f>
        <v>INR Zero Only</v>
      </c>
      <c r="IE20" s="26">
        <v>4</v>
      </c>
      <c r="IF20" s="26" t="s">
        <v>42</v>
      </c>
      <c r="IG20" s="26" t="s">
        <v>45</v>
      </c>
      <c r="IH20" s="26">
        <v>10</v>
      </c>
      <c r="II20" s="26" t="s">
        <v>37</v>
      </c>
    </row>
    <row r="21" spans="1:243" s="37" customFormat="1" ht="54.75" customHeight="1" hidden="1">
      <c r="A21" s="28" t="s">
        <v>46</v>
      </c>
      <c r="B21" s="30"/>
      <c r="C21" s="31"/>
      <c r="D21" s="63"/>
      <c r="E21" s="42" t="s">
        <v>47</v>
      </c>
      <c r="F21" s="43"/>
      <c r="G21" s="32"/>
      <c r="H21" s="33"/>
      <c r="I21" s="33"/>
      <c r="J21" s="33"/>
      <c r="K21" s="34"/>
      <c r="L21" s="35"/>
      <c r="M21" s="36" t="s">
        <v>48</v>
      </c>
      <c r="O21" s="25"/>
      <c r="P21" s="25"/>
      <c r="Q21" s="25"/>
      <c r="R21" s="25"/>
      <c r="S21" s="25"/>
      <c r="BA21" s="38">
        <f>IF(ISBLANK(F21),0,IF(E21="Excess (+)",ROUND(BA20+(BA20*F21),2),IF(E21="Less (-)",ROUND(BA20+(BA20*F21*(-1)),2),0)))</f>
        <v>0</v>
      </c>
      <c r="BB21" s="39">
        <f>ROUND(BA21,0)</f>
        <v>0</v>
      </c>
      <c r="BC21" s="40" t="str">
        <f>SpellNumber(L21,BB21)</f>
        <v> Zero Only</v>
      </c>
      <c r="IE21" s="41"/>
      <c r="IF21" s="41"/>
      <c r="IG21" s="41"/>
      <c r="IH21" s="41"/>
      <c r="II21" s="41"/>
    </row>
    <row r="22" spans="1:243" s="37" customFormat="1" ht="43.5" customHeight="1">
      <c r="A22" s="27" t="s">
        <v>49</v>
      </c>
      <c r="B22" s="27"/>
      <c r="C22" s="74" t="str">
        <f>SpellNumber($E$2,BB20)</f>
        <v>INR Zero Only</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IE22" s="41"/>
      <c r="IF22" s="41"/>
      <c r="IG22" s="41"/>
      <c r="IH22" s="41"/>
      <c r="II22" s="41"/>
    </row>
  </sheetData>
  <sheetProtection password="E491"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type="list" allowBlank="1" showInputMessage="1" showErrorMessage="1" sqref="L13 L14 L15 L16 L17 L18 L19">
      <formula1>"INR"</formula1>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D13:D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433070866141736" right="0.2362204724409449" top="0.7480314960629921" bottom="0.4330708661417323" header="0.5118110236220472" footer="0.5118110236220472"/>
  <pageSetup horizontalDpi="300" verticalDpi="300" orientation="landscape" paperSize="9" scale="5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50</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2023-03-02T04:14:45Z</cp:lastPrinted>
  <dcterms:created xsi:type="dcterms:W3CDTF">2009-01-30T06:42:42Z</dcterms:created>
  <dcterms:modified xsi:type="dcterms:W3CDTF">2024-05-16T07:29:12Z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