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<sst xmlns="http://schemas.openxmlformats.org/spreadsheetml/2006/main" count="154" uniqueCount="70">
  <si>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</si>
  <si>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</si>
  <si>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</si>
  <si>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</si>
  <si>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</si>
  <si>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</si>
  <si>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</si>
  <si>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</si>
  <si>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</si>
  <si>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</si>
  <si>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</si>
  <si>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</si>
  <si>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</si>
  <si>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</si>
  <si>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</si>
  <si>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</si>
  <si>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</si>
  <si>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</si>
  <si>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</si>
  <si>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</si>
  <si>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</si>
  <si>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</si>
  <si>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</si>
  <si>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</si>
  <si>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</si>
  <si>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</si>
  <si>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</si>
  <si>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</si>
  <si>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</si>
  <si>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</si>
  <si>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</si>
  <si>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</si>
  <si>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</si>
  <si>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</si>
  <si>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</si>
  <si>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</si>
  <si>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</si>
  <si>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</si>
  <si>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</si>
  <si>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</si>
  <si>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</si>
  <si>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</si>
  <si>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</si>
  <si>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</si>
  <si>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</si>
  <si>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</si>
  <si>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</si>
  <si>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</si>
  <si>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</si>
  <si>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</si>
  <si>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</si>
  <si>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</si>
  <si>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</si>
  <si>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</si>
  <si>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Supply &amp; Installation and Service Plan For An Integrated Online Chemical Ionization Mass Spectrometer Based On Proton Transfer Reaction Mass Time Of Flight Technology For Rapid Real-Time Measurements Of Compounds Present As Gases And In Aerosol In Ambient Air
(as per Technical details as given  below)</t>
  </si>
  <si>
    <t>Any other charges, if any (A)
(as per Technical details as given  below)</t>
  </si>
  <si>
    <t>Any other charges, if any (B)
(as per Technical details as given  below)</t>
  </si>
  <si>
    <t>Any other charges, if any (C)
(as per Technical details as given  below)</t>
  </si>
  <si>
    <t>Tender Inviting Authority: &lt; Director, IISER Mohali &gt;</t>
  </si>
  <si>
    <t>Any other charges, if any (D)
(as per Technical details as given  below)</t>
  </si>
  <si>
    <t>ITEM5</t>
  </si>
  <si>
    <t>ITEM6</t>
  </si>
  <si>
    <t>ITEM7</t>
  </si>
  <si>
    <t>ITEM8</t>
  </si>
  <si>
    <t>Any other charges, if any (E)
(as per Technical details as given  below)</t>
  </si>
  <si>
    <t>Contract No:  &lt; IISERM(1658)23/24-Pur &gt;</t>
  </si>
  <si>
    <t xml:space="preserve">
Name of Work:&lt; Supply and Installation of Customized Electro-Bioreactor/Bioelectrochemical Reactor with accessories &gt;
 </t>
  </si>
  <si>
    <r>
      <rPr>
        <b/>
        <sz val="10"/>
        <color indexed="8"/>
        <rFont val="Times New Roman"/>
        <family val="1"/>
      </rPr>
      <t>Supply and Installation of Customized Electro-Bioreactor/Bioelectrochemical Reactor with integrated  parts and accessories</t>
    </r>
    <r>
      <rPr>
        <sz val="10"/>
        <color indexed="8"/>
        <rFont val="Times New Roman"/>
        <family val="1"/>
      </rPr>
      <t xml:space="preserve">
(as per Technical details as given  below)</t>
    </r>
  </si>
  <si>
    <t>Any other charges, if any (F)
(as per Technical details as given  below)</t>
  </si>
  <si>
    <t>Any other charges, if any (G)
(as per Technical details as given  below)</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</si>
</sst>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5">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3"/>
  <sheetViews>
    <sheetView showGridLines="0" zoomScale="115" zoomScaleNormal="115" zoomScalePageLayoutView="0" workbookViewId="0" topLeftCell="A1">
      <selection activeCell="D20" sqref="D20"/>
    </sheetView>
  </sheetViews>
  <sheetFormatPr defaultColWidth="9.140625" defaultRowHeight="15"/>
  <cols>
    <col min="1" max="1" width="15.00390625" style="1" customWidth="1"/>
    <col min="2" max="2" width="63.8515625" style="1" customWidth="1"/>
    <col min="3" max="3" width="13.57421875" style="1" hidden="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58</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66</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65</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48" customHeight="1">
      <c r="A13" s="62">
        <v>1.1</v>
      </c>
      <c r="B13" s="63" t="s">
        <v>67</v>
      </c>
      <c r="C13" s="43" t="s">
        <v>49</v>
      </c>
      <c r="D13" s="64">
        <v>3</v>
      </c>
      <c r="E13" s="37" t="s">
        <v>36</v>
      </c>
      <c r="F13" s="38"/>
      <c r="G13" s="39"/>
      <c r="H13" s="40"/>
      <c r="I13" s="38" t="s">
        <v>37</v>
      </c>
      <c r="J13" s="41">
        <f aca="true" t="shared" si="0" ref="J13:J20">IF(I13="Less(-)",-1,1)</f>
        <v>1</v>
      </c>
      <c r="K13" s="39" t="s">
        <v>38</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20">D13*M13</f>
        <v>0</v>
      </c>
      <c r="BB13" s="44">
        <f aca="true" t="shared" si="2" ref="BB13:BB20">D13*M13+N13+O13+P13+Q13+R13</f>
        <v>0</v>
      </c>
      <c r="BC13" s="45" t="str">
        <f aca="true" t="shared" si="3" ref="BC13:BC20">SpellNumber(L13,BB13)</f>
        <v>INR Zero Only</v>
      </c>
      <c r="IA13" s="23">
        <v>1.1</v>
      </c>
      <c r="IB13" s="34" t="s">
        <v>54</v>
      </c>
      <c r="IC13" s="23" t="s">
        <v>49</v>
      </c>
      <c r="ID13" s="23">
        <v>1</v>
      </c>
      <c r="IE13" s="24" t="s">
        <v>36</v>
      </c>
      <c r="IF13" s="24" t="s">
        <v>39</v>
      </c>
      <c r="IG13" s="24" t="s">
        <v>35</v>
      </c>
      <c r="IH13" s="24">
        <v>123.223</v>
      </c>
      <c r="II13" s="24" t="s">
        <v>36</v>
      </c>
    </row>
    <row r="14" spans="1:243" s="23" customFormat="1" ht="34.5" customHeight="1">
      <c r="A14" s="62">
        <v>1.2</v>
      </c>
      <c r="B14" s="36" t="s">
        <v>55</v>
      </c>
      <c r="C14" s="43" t="s">
        <v>50</v>
      </c>
      <c r="D14" s="64">
        <v>1</v>
      </c>
      <c r="E14" s="37" t="s">
        <v>36</v>
      </c>
      <c r="F14" s="38"/>
      <c r="G14" s="39"/>
      <c r="H14" s="40"/>
      <c r="I14" s="38" t="s">
        <v>37</v>
      </c>
      <c r="J14" s="41">
        <f t="shared" si="0"/>
        <v>1</v>
      </c>
      <c r="K14" s="39" t="s">
        <v>38</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4">
        <f t="shared" si="2"/>
        <v>0</v>
      </c>
      <c r="BC14" s="45" t="str">
        <f t="shared" si="3"/>
        <v>INR Zero Only</v>
      </c>
      <c r="IB14" s="34"/>
      <c r="IE14" s="24"/>
      <c r="IF14" s="24"/>
      <c r="IG14" s="24"/>
      <c r="IH14" s="24"/>
      <c r="II14" s="24"/>
    </row>
    <row r="15" spans="1:243" s="23" customFormat="1" ht="31.5" customHeight="1">
      <c r="A15" s="62">
        <v>1.3</v>
      </c>
      <c r="B15" s="36" t="s">
        <v>56</v>
      </c>
      <c r="C15" s="43" t="s">
        <v>51</v>
      </c>
      <c r="D15" s="64">
        <v>1</v>
      </c>
      <c r="E15" s="37" t="s">
        <v>52</v>
      </c>
      <c r="F15" s="38"/>
      <c r="G15" s="39"/>
      <c r="H15" s="40"/>
      <c r="I15" s="38" t="s">
        <v>37</v>
      </c>
      <c r="J15" s="41">
        <f t="shared" si="0"/>
        <v>1</v>
      </c>
      <c r="K15" s="39" t="s">
        <v>38</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B15" s="34"/>
      <c r="IE15" s="24"/>
      <c r="IF15" s="24"/>
      <c r="IG15" s="24"/>
      <c r="IH15" s="24"/>
      <c r="II15" s="24"/>
    </row>
    <row r="16" spans="1:243" s="23" customFormat="1" ht="31.5" customHeight="1">
      <c r="A16" s="62">
        <v>1.4</v>
      </c>
      <c r="B16" s="36" t="s">
        <v>57</v>
      </c>
      <c r="C16" s="43" t="s">
        <v>53</v>
      </c>
      <c r="D16" s="64">
        <v>1</v>
      </c>
      <c r="E16" s="37" t="s">
        <v>52</v>
      </c>
      <c r="F16" s="38"/>
      <c r="G16" s="39"/>
      <c r="H16" s="40"/>
      <c r="I16" s="38" t="s">
        <v>37</v>
      </c>
      <c r="J16" s="41">
        <f t="shared" si="0"/>
        <v>1</v>
      </c>
      <c r="K16" s="39" t="s">
        <v>38</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B16" s="34"/>
      <c r="IE16" s="24"/>
      <c r="IF16" s="24"/>
      <c r="IG16" s="24"/>
      <c r="IH16" s="24"/>
      <c r="II16" s="24"/>
    </row>
    <row r="17" spans="1:243" s="23" customFormat="1" ht="31.5" customHeight="1">
      <c r="A17" s="62">
        <v>1.5</v>
      </c>
      <c r="B17" s="36" t="s">
        <v>59</v>
      </c>
      <c r="C17" s="43" t="s">
        <v>60</v>
      </c>
      <c r="D17" s="64">
        <v>1</v>
      </c>
      <c r="E17" s="37" t="s">
        <v>52</v>
      </c>
      <c r="F17" s="38"/>
      <c r="G17" s="39"/>
      <c r="H17" s="40"/>
      <c r="I17" s="38" t="s">
        <v>37</v>
      </c>
      <c r="J17" s="41">
        <f t="shared" si="0"/>
        <v>1</v>
      </c>
      <c r="K17" s="39" t="s">
        <v>38</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4">
        <f t="shared" si="2"/>
        <v>0</v>
      </c>
      <c r="BC17" s="45" t="str">
        <f t="shared" si="3"/>
        <v>INR Zero Only</v>
      </c>
      <c r="IB17" s="34"/>
      <c r="IE17" s="24"/>
      <c r="IF17" s="24"/>
      <c r="IG17" s="24"/>
      <c r="IH17" s="24"/>
      <c r="II17" s="24"/>
    </row>
    <row r="18" spans="1:243" s="23" customFormat="1" ht="31.5" customHeight="1">
      <c r="A18" s="62">
        <v>1.6</v>
      </c>
      <c r="B18" s="36" t="s">
        <v>64</v>
      </c>
      <c r="C18" s="43" t="s">
        <v>61</v>
      </c>
      <c r="D18" s="64">
        <v>1</v>
      </c>
      <c r="E18" s="37" t="s">
        <v>52</v>
      </c>
      <c r="F18" s="38"/>
      <c r="G18" s="39"/>
      <c r="H18" s="40"/>
      <c r="I18" s="38" t="s">
        <v>37</v>
      </c>
      <c r="J18" s="41">
        <f t="shared" si="0"/>
        <v>1</v>
      </c>
      <c r="K18" s="39" t="s">
        <v>38</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B18" s="34"/>
      <c r="IE18" s="24"/>
      <c r="IF18" s="24"/>
      <c r="IG18" s="24"/>
      <c r="IH18" s="24"/>
      <c r="II18" s="24"/>
    </row>
    <row r="19" spans="1:243" s="23" customFormat="1" ht="31.5" customHeight="1">
      <c r="A19" s="62">
        <v>1.7</v>
      </c>
      <c r="B19" s="36" t="s">
        <v>68</v>
      </c>
      <c r="C19" s="43" t="s">
        <v>62</v>
      </c>
      <c r="D19" s="64">
        <v>1</v>
      </c>
      <c r="E19" s="37" t="s">
        <v>52</v>
      </c>
      <c r="F19" s="38"/>
      <c r="G19" s="39"/>
      <c r="H19" s="40"/>
      <c r="I19" s="38" t="s">
        <v>37</v>
      </c>
      <c r="J19" s="41">
        <f t="shared" si="0"/>
        <v>1</v>
      </c>
      <c r="K19" s="39" t="s">
        <v>38</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B19" s="34"/>
      <c r="IE19" s="24"/>
      <c r="IF19" s="24"/>
      <c r="IG19" s="24"/>
      <c r="IH19" s="24"/>
      <c r="II19" s="24"/>
    </row>
    <row r="20" spans="1:243" s="23" customFormat="1" ht="29.25" customHeight="1">
      <c r="A20" s="62">
        <v>1.8</v>
      </c>
      <c r="B20" s="36" t="s">
        <v>69</v>
      </c>
      <c r="C20" s="43" t="s">
        <v>63</v>
      </c>
      <c r="D20" s="64">
        <v>1</v>
      </c>
      <c r="E20" s="37" t="s">
        <v>52</v>
      </c>
      <c r="F20" s="38"/>
      <c r="G20" s="39"/>
      <c r="H20" s="40"/>
      <c r="I20" s="38" t="s">
        <v>37</v>
      </c>
      <c r="J20" s="41">
        <f t="shared" si="0"/>
        <v>1</v>
      </c>
      <c r="K20" s="39" t="s">
        <v>38</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4">
        <f t="shared" si="2"/>
        <v>0</v>
      </c>
      <c r="BC20" s="45" t="str">
        <f t="shared" si="3"/>
        <v>INR Zero Only</v>
      </c>
      <c r="IA20" s="23">
        <v>1.2</v>
      </c>
      <c r="IB20" s="34" t="s">
        <v>55</v>
      </c>
      <c r="IC20" s="23" t="s">
        <v>50</v>
      </c>
      <c r="ID20" s="23">
        <v>1</v>
      </c>
      <c r="IE20" s="24" t="s">
        <v>52</v>
      </c>
      <c r="IF20" s="24"/>
      <c r="IG20" s="24"/>
      <c r="IH20" s="24"/>
      <c r="II20" s="24"/>
    </row>
    <row r="21" spans="1:243" s="23" customFormat="1" ht="24.75" customHeight="1">
      <c r="A21" s="46" t="s">
        <v>41</v>
      </c>
      <c r="B21" s="46"/>
      <c r="C21" s="47"/>
      <c r="D21" s="42"/>
      <c r="E21" s="47"/>
      <c r="F21" s="47"/>
      <c r="G21" s="47"/>
      <c r="H21" s="48"/>
      <c r="I21" s="48"/>
      <c r="J21" s="48"/>
      <c r="K21" s="48"/>
      <c r="L21" s="47"/>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50">
        <f>SUM(BA13:BA20)</f>
        <v>0</v>
      </c>
      <c r="BB21" s="50">
        <f>SUM(BB13:BB20)</f>
        <v>0</v>
      </c>
      <c r="BC21" s="45" t="str">
        <f>SpellNumber($E$2,BB21)</f>
        <v>INR Zero Only</v>
      </c>
      <c r="IE21" s="24">
        <v>4</v>
      </c>
      <c r="IF21" s="24" t="s">
        <v>40</v>
      </c>
      <c r="IG21" s="24" t="s">
        <v>42</v>
      </c>
      <c r="IH21" s="24">
        <v>10</v>
      </c>
      <c r="II21" s="24" t="s">
        <v>36</v>
      </c>
    </row>
    <row r="22" spans="1:243" s="25" customFormat="1" ht="6.75" customHeight="1" hidden="1">
      <c r="A22" s="46" t="s">
        <v>43</v>
      </c>
      <c r="B22" s="46"/>
      <c r="C22" s="51"/>
      <c r="D22" s="52"/>
      <c r="E22" s="53" t="s">
        <v>44</v>
      </c>
      <c r="F22" s="54"/>
      <c r="G22" s="55"/>
      <c r="H22" s="56"/>
      <c r="I22" s="56"/>
      <c r="J22" s="56"/>
      <c r="K22" s="57"/>
      <c r="L22" s="58"/>
      <c r="M22" s="59" t="s">
        <v>45</v>
      </c>
      <c r="N22" s="56"/>
      <c r="O22" s="49"/>
      <c r="P22" s="49"/>
      <c r="Q22" s="49"/>
      <c r="R22" s="49"/>
      <c r="S22" s="49"/>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60">
        <f>IF(ISBLANK(F22),0,IF(E22="Excess (+)",ROUND(BA21+(BA21*F22),2),IF(E22="Less (-)",ROUND(BA21+(BA21*F22*(-1)),2),0)))</f>
        <v>0</v>
      </c>
      <c r="BB22" s="61">
        <f>ROUND(BA22,0)</f>
        <v>0</v>
      </c>
      <c r="BC22" s="45" t="str">
        <f>SpellNumber(L22,BB22)</f>
        <v> Zero Only</v>
      </c>
      <c r="IE22" s="26"/>
      <c r="IF22" s="26"/>
      <c r="IG22" s="26"/>
      <c r="IH22" s="26"/>
      <c r="II22" s="26"/>
    </row>
    <row r="23" spans="1:243" s="25" customFormat="1" ht="43.5" customHeight="1">
      <c r="A23" s="46" t="s">
        <v>46</v>
      </c>
      <c r="B23" s="46"/>
      <c r="C23" s="66" t="str">
        <f>SpellNumber($E$2,BB21)</f>
        <v>INR Zero Only</v>
      </c>
      <c r="D23" s="66"/>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E23" s="26"/>
      <c r="IF23" s="26"/>
      <c r="IG23" s="26"/>
      <c r="IH23" s="26"/>
      <c r="II23" s="26"/>
    </row>
    <row r="24" ht="15"/>
    <row r="25" ht="15"/>
    <row r="26" ht="15"/>
    <row r="27" ht="15"/>
    <row r="28" ht="15"/>
    <row r="29" ht="15"/>
    <row r="30" ht="15"/>
    <row r="31" ht="15"/>
    <row r="32" ht="15"/>
    <row r="33" ht="15"/>
    <row r="34" ht="15"/>
    <row r="35" ht="15"/>
    <row r="36" ht="15"/>
    <row r="37" ht="15"/>
    <row r="38"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sheetData>
  <sheetProtection password="E491" sheet="1"/>
  <mergeCells count="8">
    <mergeCell ref="A9:BC9"/>
    <mergeCell ref="C23:BC23"/>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2">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20">
      <formula1>0</formula1>
      <formula2>999999999999999</formula2>
    </dataValidation>
    <dataValidation type="list" allowBlank="1" showInputMessage="1" showErrorMessage="1" sqref="L13:L20">
      <formula1>"INR"</formula1>
    </dataValidation>
    <dataValidation type="decimal" allowBlank="1" showInputMessage="1" showErrorMessage="1" promptTitle="Basic Rate Entry" prompt="Please enter Basic Rate in Rupees for this item. " errorTitle="Invaid Entry" error="Only Numeric Values are allowed. " sqref="M13:M20">
      <formula1>0</formula1>
      <formula2>999999999999999</formula2>
    </dataValidation>
    <dataValidation allowBlank="1" showInputMessage="1" showErrorMessage="1" promptTitle="Addition / Deduction" prompt="Please Choose the correct One" sqref="J13:J20">
      <formula1>0</formula1>
      <formula2>0</formula2>
    </dataValidation>
    <dataValidation type="list" showErrorMessage="1" sqref="I13:I20">
      <formula1>"Excess(+),Less(-)"</formula1>
      <formula2>0</formula2>
    </dataValidation>
    <dataValidation allowBlank="1" showInputMessage="1" showErrorMessage="1" promptTitle="Itemcode/Make" prompt="Please enter text" sqref="C13:C20">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0">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0">
      <formula1>0</formula1>
      <formula2>999999999999999</formula2>
    </dataValidation>
    <dataValidation allowBlank="1" showInputMessage="1" showErrorMessage="1" promptTitle="Units" prompt="Please enter Units in text" sqref="E13:E20">
      <formula1>0</formula1>
      <formula2>0</formula2>
    </dataValidation>
    <dataValidation type="decimal" allowBlank="1" showInputMessage="1" showErrorMessage="1" promptTitle="Quantity" prompt="Please enter the Quantity for this item. " errorTitle="Invalid Entry" error="Only Numeric Values are allowed. " sqref="F13:F20">
      <formula1>0</formula1>
      <formula2>999999999999999</formula2>
    </dataValidation>
    <dataValidation type="list" allowBlank="1" showErrorMessage="1" sqref="K13:K20">
      <formula1>"Partial Conversion,Full Conversion"</formula1>
      <formula2>0</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47</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2024-02-06T05:01:30Z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