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<sst xmlns="http://schemas.openxmlformats.org/spreadsheetml/2006/main" count="145" uniqueCount="65">
  <si>
    <t>BoQ_Ver3.1</t>
  </si>
  <si>
    <t>Item Wise</t>
  </si>
  <si>
    <t>Normal</t>
  </si>
  <si>
    <t>INR Only</t>
  </si>
  <si>
    <t>INR</t>
  </si>
  <si>
    <t>Select, Excess (+), Less (-)</t>
  </si>
  <si>
    <t xml:space="preserve"> </t>
  </si>
  <si>
    <t>Bidder Name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</si>
  <si>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</si>
  <si>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</si>
  <si>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</si>
  <si>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</si>
  <si>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</si>
  <si>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</si>
  <si>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</si>
  <si>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</si>
  <si>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</si>
  <si>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</si>
  <si>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</si>
  <si>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</si>
  <si>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</si>
  <si>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</si>
  <si>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</si>
  <si>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</si>
  <si>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</si>
  <si>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</si>
  <si>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</si>
  <si>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</si>
  <si>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</si>
  <si>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</si>
  <si>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</si>
  <si>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</si>
  <si>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</si>
  <si>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</si>
  <si>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</si>
  <si>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</si>
  <si>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</si>
  <si>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</si>
  <si>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</si>
  <si>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</si>
  <si>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</si>
  <si>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</si>
  <si>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</si>
  <si>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</si>
  <si>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</si>
  <si>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</si>
  <si>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</si>
  <si>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</si>
  <si>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</si>
  <si>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ITEM2</t>
  </si>
  <si>
    <t>ITEM3</t>
  </si>
  <si>
    <t xml:space="preserve">Nos </t>
  </si>
  <si>
    <t>ITEM4</t>
  </si>
  <si>
    <t>Any other charges, if any (A)
(as per Technical details as given  below)</t>
  </si>
  <si>
    <t>Any other charges, if any (B)
(as per Technical details as given  below)</t>
  </si>
  <si>
    <t>Any other charges, if any (C)
(as per Technical details as given  below)</t>
  </si>
  <si>
    <t>Tender Inviting Authority: &lt; Director, IISER Mohali &gt;</t>
  </si>
  <si>
    <t>ITEM5</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</si>
  <si>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</si>
  <si>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Work : &lt;Supply and Installation of Protein Purification System/Fast Protein Liquid Chromatography (FPLC) System with accessories &gt;</t>
  </si>
  <si>
    <r>
      <rPr>
        <b/>
        <sz val="10"/>
        <color indexed="8"/>
        <rFont val="Times New Roman"/>
        <family val="1"/>
      </rPr>
      <t>Optional</t>
    </r>
    <r>
      <rPr>
        <sz val="10"/>
        <color indexed="8"/>
        <rFont val="Times New Roman"/>
        <family val="1"/>
      </rPr>
      <t>: Two years CMC [Bidders to quote per year CMC Rate in basic rate coloumn]
(as per Technical details as given  below)</t>
    </r>
  </si>
  <si>
    <t>Supply and Installation of Protein Purification System/Fast Protein Liquid Chromatography (FPLC) System with accessories 
(as per Technical details as given  below)</t>
  </si>
  <si>
    <t>Optional: Two years CMC [Bidders to quote per year CMC Rate in basic rate coloumn]
(as per Technical details as given  below)</t>
  </si>
  <si>
    <t>Contract No:  &lt;IISERM(1631-2)23/24-Pur-GTE&gt;</t>
  </si>
  <si>
    <r>
      <rPr>
        <b/>
        <sz val="10"/>
        <color indexed="8"/>
        <rFont val="Times New Roman"/>
        <family val="1"/>
      </rPr>
      <t>Supply and Installation of Protein Purification System/Fast Protein Liquid Chromatography (FPLC) System, integrated components, Conductivity Monitor, Software, Standard Accessories, Cold Cabinet, 2 KVA Online UPS, 30 minutes backup, Branded Desktop with Monitor etc., Installation &amp; training with accessories.</t>
    </r>
    <r>
      <rPr>
        <sz val="10"/>
        <color indexed="8"/>
        <rFont val="Times New Roman"/>
        <family val="1"/>
      </rPr>
      <t xml:space="preserve">
(as per Technical details as given  below)</t>
    </r>
  </si>
</sst>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0;\-&quot;R&quot;#,##0"/>
    <numFmt numFmtId="173" formatCode="&quot;R&quot;#,##0;[Red]\-&quot;R&quot;#,##0"/>
    <numFmt numFmtId="174" formatCode="&quot;R&quot;#,##0.00;\-&quot;R&quot;#,##0.00"/>
    <numFmt numFmtId="175" formatCode="&quot;R&quot;#,##0.00;[Red]\-&quot;R&quot;#,##0.00"/>
    <numFmt numFmtId="176" formatCode="_-&quot;R&quot;* #,##0_-;\-&quot;R&quot;* #,##0_-;_-&quot;R&quot;* &quot;-&quot;_-;_-@_-"/>
    <numFmt numFmtId="177" formatCode="_-* #,##0_-;\-* #,##0_-;_-* &quot;-&quot;_-;_-@_-"/>
    <numFmt numFmtId="178" formatCode="_-&quot;R&quot;* #,##0.00_-;\-&quot;R&quot;* #,##0.00_-;_-&quot;R&quot;* &quot;-&quot;??_-;_-@_-"/>
    <numFmt numFmtId="179" formatCode="_-* #,##0.00_-;\-* #,##0.00_-;_-* &quot;-&quot;??_-;_-@_-"/>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2" fontId="7" fillId="0" borderId="13" xfId="55" applyNumberFormat="1" applyFont="1" applyFill="1" applyBorder="1" applyAlignment="1" applyProtection="1">
      <alignment horizontal="right" vertical="top"/>
      <protection locked="0"/>
    </xf>
    <xf numFmtId="2" fontId="7" fillId="34"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3"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0" fillId="0" borderId="0" xfId="55" applyNumberFormat="1" applyFill="1" applyAlignment="1">
      <alignment horizontal="center"/>
      <protection/>
    </xf>
    <xf numFmtId="0" fontId="4" fillId="0" borderId="0" xfId="55" applyNumberFormat="1" applyFont="1" applyFill="1" applyAlignment="1">
      <alignment vertical="top" wrapText="1"/>
      <protection/>
    </xf>
    <xf numFmtId="0" fontId="7" fillId="35" borderId="11" xfId="55" applyNumberFormat="1" applyFont="1" applyFill="1" applyBorder="1" applyAlignment="1">
      <alignment horizontal="center" vertical="top" wrapText="1"/>
      <protection/>
    </xf>
    <xf numFmtId="0" fontId="25" fillId="0" borderId="13" xfId="0" applyFont="1" applyFill="1" applyBorder="1" applyAlignment="1">
      <alignment horizontal="justify" vertical="top" wrapText="1"/>
    </xf>
    <xf numFmtId="0" fontId="0" fillId="0" borderId="13" xfId="0" applyFill="1" applyBorder="1" applyAlignment="1">
      <alignment horizontal="center" vertical="top"/>
    </xf>
    <xf numFmtId="2" fontId="4" fillId="0" borderId="13" xfId="59"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2" fontId="7" fillId="0" borderId="13" xfId="55" applyNumberFormat="1" applyFont="1" applyFill="1" applyBorder="1" applyAlignment="1" applyProtection="1">
      <alignment horizontal="center" vertical="top"/>
      <protection/>
    </xf>
    <xf numFmtId="2" fontId="4" fillId="0" borderId="13" xfId="55" applyNumberFormat="1" applyFont="1" applyFill="1" applyBorder="1" applyAlignment="1">
      <alignment horizontal="center" vertical="top"/>
      <protection/>
    </xf>
    <xf numFmtId="0" fontId="4" fillId="0" borderId="13" xfId="59" applyNumberFormat="1" applyFont="1" applyFill="1" applyBorder="1" applyAlignment="1">
      <alignment horizontal="center" vertical="top"/>
      <protection/>
    </xf>
    <xf numFmtId="0" fontId="23" fillId="0" borderId="13" xfId="59" applyNumberFormat="1" applyFont="1" applyFill="1" applyBorder="1" applyAlignment="1">
      <alignment vertical="top" wrapText="1" readingOrder="1"/>
      <protection/>
    </xf>
    <xf numFmtId="2" fontId="7" fillId="0" borderId="13" xfId="57"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2" fontId="14" fillId="0" borderId="13" xfId="59" applyNumberFormat="1" applyFont="1" applyFill="1" applyBorder="1" applyAlignment="1">
      <alignment vertical="top"/>
      <protection/>
    </xf>
    <xf numFmtId="0" fontId="15" fillId="0" borderId="13" xfId="55" applyNumberFormat="1" applyFont="1" applyFill="1" applyBorder="1" applyAlignment="1" applyProtection="1">
      <alignment vertical="top"/>
      <protection/>
    </xf>
    <xf numFmtId="0" fontId="16" fillId="0" borderId="13" xfId="59" applyNumberFormat="1" applyFont="1" applyFill="1" applyBorder="1" applyAlignment="1" applyProtection="1">
      <alignment horizontal="center" vertical="center" wrapText="1"/>
      <protection locked="0"/>
    </xf>
    <xf numFmtId="0" fontId="17" fillId="34" borderId="13" xfId="59" applyNumberFormat="1" applyFont="1" applyFill="1" applyBorder="1" applyAlignment="1" applyProtection="1">
      <alignment vertical="center" wrapText="1"/>
      <protection locked="0"/>
    </xf>
    <xf numFmtId="0" fontId="18" fillId="34" borderId="13" xfId="65" applyNumberFormat="1" applyFont="1" applyFill="1" applyBorder="1" applyAlignment="1" applyProtection="1">
      <alignment horizontal="center" vertical="center"/>
      <protection/>
    </xf>
    <xf numFmtId="0" fontId="15"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5" applyNumberFormat="1" applyFont="1" applyFill="1" applyBorder="1" applyAlignment="1" applyProtection="1">
      <alignment vertical="center" wrapText="1"/>
      <protection locked="0"/>
    </xf>
    <xf numFmtId="0" fontId="16" fillId="0" borderId="13" xfId="59" applyNumberFormat="1" applyFont="1" applyFill="1" applyBorder="1" applyAlignment="1" applyProtection="1">
      <alignment vertical="center" wrapText="1"/>
      <protection/>
    </xf>
    <xf numFmtId="0" fontId="19" fillId="0" borderId="13" xfId="59" applyNumberFormat="1" applyFont="1" applyFill="1" applyBorder="1" applyAlignment="1">
      <alignment horizontal="right" vertical="top"/>
      <protection/>
    </xf>
    <xf numFmtId="0" fontId="14" fillId="0" borderId="13" xfId="59" applyNumberFormat="1" applyFont="1" applyFill="1" applyBorder="1" applyAlignment="1">
      <alignment horizontal="right" vertical="top"/>
      <protection/>
    </xf>
    <xf numFmtId="0" fontId="1" fillId="0" borderId="13" xfId="59" applyNumberFormat="1" applyFont="1" applyFill="1" applyBorder="1" applyAlignment="1">
      <alignment horizontal="center" vertical="top"/>
      <protection/>
    </xf>
    <xf numFmtId="0" fontId="25" fillId="0" borderId="13" xfId="0" applyFont="1" applyFill="1" applyBorder="1" applyAlignment="1">
      <alignment horizontal="left" vertical="top" wrapText="1"/>
    </xf>
    <xf numFmtId="181" fontId="24" fillId="0" borderId="13" xfId="0" applyNumberFormat="1" applyFont="1" applyFill="1" applyBorder="1" applyAlignment="1">
      <alignment horizontal="center" vertical="top" wrapText="1"/>
    </xf>
    <xf numFmtId="0" fontId="11" fillId="0" borderId="14"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5" xfId="55" applyNumberFormat="1" applyFont="1" applyFill="1" applyBorder="1" applyAlignment="1" applyProtection="1">
      <alignment horizontal="center" wrapText="1"/>
      <protection locked="0"/>
    </xf>
    <xf numFmtId="0" fontId="7" fillId="36" borderId="14" xfId="59" applyNumberFormat="1" applyFont="1" applyFill="1" applyBorder="1" applyAlignment="1" applyProtection="1">
      <alignment horizontal="left" vertical="top" wrapText="1"/>
      <protection locked="0"/>
    </xf>
    <xf numFmtId="0" fontId="7" fillId="36" borderId="14"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2114550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PageLayoutView="0" workbookViewId="0" topLeftCell="A1">
      <selection activeCell="A5" sqref="A5:BC5"/>
    </sheetView>
  </sheetViews>
  <sheetFormatPr defaultColWidth="9.140625" defaultRowHeight="15"/>
  <cols>
    <col min="1" max="1" width="15.00390625" style="1" customWidth="1"/>
    <col min="2" max="2" width="63.8515625" style="1" customWidth="1"/>
    <col min="3" max="3" width="13.57421875" style="1" customWidth="1"/>
    <col min="4" max="4" width="12.421875" style="3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7" t="str">
        <f>B2&amp;" BoQ"</f>
        <v>Item Wise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32"/>
      <c r="IE3" s="6"/>
      <c r="IF3" s="6"/>
      <c r="IG3" s="6"/>
      <c r="IH3" s="6"/>
      <c r="II3" s="6"/>
    </row>
    <row r="4" spans="1:243" s="9" customFormat="1" ht="30" customHeight="1">
      <c r="A4" s="68" t="s">
        <v>56</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29.25" customHeight="1">
      <c r="A5" s="69" t="s">
        <v>59</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 customHeight="1">
      <c r="A6" s="68" t="s">
        <v>63</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70" t="s">
        <v>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33.75" customHeight="1">
      <c r="A8" s="11" t="s">
        <v>7</v>
      </c>
      <c r="B8" s="71"/>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5" t="s">
        <v>58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4.5" customHeight="1">
      <c r="A11" s="16" t="s">
        <v>14</v>
      </c>
      <c r="B11" s="19" t="s">
        <v>15</v>
      </c>
      <c r="C11" s="19" t="s">
        <v>16</v>
      </c>
      <c r="D11" s="19" t="s">
        <v>17</v>
      </c>
      <c r="E11" s="19" t="s">
        <v>18</v>
      </c>
      <c r="F11" s="19" t="s">
        <v>19</v>
      </c>
      <c r="G11" s="19"/>
      <c r="H11" s="19"/>
      <c r="I11" s="19" t="s">
        <v>20</v>
      </c>
      <c r="J11" s="19" t="s">
        <v>21</v>
      </c>
      <c r="K11" s="19" t="s">
        <v>22</v>
      </c>
      <c r="L11" s="19" t="s">
        <v>23</v>
      </c>
      <c r="M11" s="20" t="s">
        <v>24</v>
      </c>
      <c r="N11" s="19" t="s">
        <v>25</v>
      </c>
      <c r="O11" s="19" t="s">
        <v>47</v>
      </c>
      <c r="P11" s="19" t="s">
        <v>26</v>
      </c>
      <c r="Q11" s="19" t="s">
        <v>27</v>
      </c>
      <c r="R11" s="19" t="s">
        <v>28</v>
      </c>
      <c r="S11" s="19" t="s">
        <v>29</v>
      </c>
      <c r="T11" s="19" t="s">
        <v>30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31</v>
      </c>
      <c r="BB11" s="21" t="s">
        <v>32</v>
      </c>
      <c r="BC11" s="22" t="s">
        <v>33</v>
      </c>
      <c r="IE11" s="18"/>
      <c r="IF11" s="18"/>
      <c r="IG11" s="18"/>
      <c r="IH11" s="18"/>
      <c r="II11" s="18"/>
    </row>
    <row r="12" spans="1:243" s="17" customFormat="1" ht="15">
      <c r="A12" s="16">
        <v>1</v>
      </c>
      <c r="B12" s="35">
        <v>2</v>
      </c>
      <c r="C12" s="35">
        <v>3</v>
      </c>
      <c r="D12" s="35">
        <v>4</v>
      </c>
      <c r="E12" s="35">
        <v>5</v>
      </c>
      <c r="F12" s="35">
        <v>6</v>
      </c>
      <c r="G12" s="35">
        <v>7</v>
      </c>
      <c r="H12" s="35">
        <v>8</v>
      </c>
      <c r="I12" s="35">
        <v>9</v>
      </c>
      <c r="J12" s="35">
        <v>10</v>
      </c>
      <c r="K12" s="35">
        <v>11</v>
      </c>
      <c r="L12" s="35">
        <v>12</v>
      </c>
      <c r="M12" s="35">
        <v>7</v>
      </c>
      <c r="N12" s="35">
        <v>8</v>
      </c>
      <c r="O12" s="35">
        <v>9</v>
      </c>
      <c r="P12" s="35">
        <v>10</v>
      </c>
      <c r="Q12" s="35">
        <v>11</v>
      </c>
      <c r="R12" s="35">
        <v>12</v>
      </c>
      <c r="S12" s="35">
        <v>13</v>
      </c>
      <c r="T12" s="35">
        <v>14</v>
      </c>
      <c r="U12" s="35">
        <v>21</v>
      </c>
      <c r="V12" s="35">
        <v>22</v>
      </c>
      <c r="W12" s="35">
        <v>23</v>
      </c>
      <c r="X12" s="35">
        <v>24</v>
      </c>
      <c r="Y12" s="35">
        <v>25</v>
      </c>
      <c r="Z12" s="35">
        <v>26</v>
      </c>
      <c r="AA12" s="35">
        <v>27</v>
      </c>
      <c r="AB12" s="35">
        <v>28</v>
      </c>
      <c r="AC12" s="35">
        <v>29</v>
      </c>
      <c r="AD12" s="35">
        <v>30</v>
      </c>
      <c r="AE12" s="35">
        <v>31</v>
      </c>
      <c r="AF12" s="35">
        <v>32</v>
      </c>
      <c r="AG12" s="35">
        <v>33</v>
      </c>
      <c r="AH12" s="35">
        <v>34</v>
      </c>
      <c r="AI12" s="35">
        <v>35</v>
      </c>
      <c r="AJ12" s="35">
        <v>36</v>
      </c>
      <c r="AK12" s="35">
        <v>37</v>
      </c>
      <c r="AL12" s="35">
        <v>38</v>
      </c>
      <c r="AM12" s="35">
        <v>39</v>
      </c>
      <c r="AN12" s="35">
        <v>40</v>
      </c>
      <c r="AO12" s="35">
        <v>41</v>
      </c>
      <c r="AP12" s="35">
        <v>42</v>
      </c>
      <c r="AQ12" s="35">
        <v>43</v>
      </c>
      <c r="AR12" s="35">
        <v>44</v>
      </c>
      <c r="AS12" s="35">
        <v>45</v>
      </c>
      <c r="AT12" s="35">
        <v>46</v>
      </c>
      <c r="AU12" s="35">
        <v>47</v>
      </c>
      <c r="AV12" s="35">
        <v>48</v>
      </c>
      <c r="AW12" s="35">
        <v>49</v>
      </c>
      <c r="AX12" s="35">
        <v>50</v>
      </c>
      <c r="AY12" s="35">
        <v>51</v>
      </c>
      <c r="AZ12" s="35">
        <v>52</v>
      </c>
      <c r="BA12" s="35">
        <v>15</v>
      </c>
      <c r="BB12" s="35">
        <v>16</v>
      </c>
      <c r="BC12" s="35">
        <v>17</v>
      </c>
      <c r="IE12" s="18"/>
      <c r="IF12" s="18"/>
      <c r="IG12" s="18"/>
      <c r="IH12" s="18"/>
      <c r="II12" s="18"/>
    </row>
    <row r="13" spans="1:243" s="23" customFormat="1" ht="84" customHeight="1">
      <c r="A13" s="62">
        <v>1.1</v>
      </c>
      <c r="B13" s="63" t="s">
        <v>64</v>
      </c>
      <c r="C13" s="43" t="s">
        <v>48</v>
      </c>
      <c r="D13" s="64">
        <v>1</v>
      </c>
      <c r="E13" s="37" t="s">
        <v>35</v>
      </c>
      <c r="F13" s="38"/>
      <c r="G13" s="39"/>
      <c r="H13" s="40"/>
      <c r="I13" s="38" t="s">
        <v>36</v>
      </c>
      <c r="J13" s="41">
        <f>IF(I13="Less(-)",-1,1)</f>
        <v>1</v>
      </c>
      <c r="K13" s="39" t="s">
        <v>37</v>
      </c>
      <c r="L13" s="39" t="s">
        <v>4</v>
      </c>
      <c r="M13" s="28"/>
      <c r="N13" s="27"/>
      <c r="O13" s="28"/>
      <c r="P13" s="28"/>
      <c r="Q13" s="27"/>
      <c r="R13" s="27"/>
      <c r="S13" s="29"/>
      <c r="T13" s="29"/>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1">
        <f>D13*M13</f>
        <v>0</v>
      </c>
      <c r="BB13" s="44">
        <f>D13*M13+N13+O13+P13+Q13+R13</f>
        <v>0</v>
      </c>
      <c r="BC13" s="45" t="str">
        <f>SpellNumber(L13,BB13)</f>
        <v>INR Zero Only</v>
      </c>
      <c r="IA13" s="23">
        <v>1.1</v>
      </c>
      <c r="IB13" s="34" t="s">
        <v>61</v>
      </c>
      <c r="IC13" s="23" t="s">
        <v>48</v>
      </c>
      <c r="ID13" s="23">
        <v>1</v>
      </c>
      <c r="IE13" s="24" t="s">
        <v>35</v>
      </c>
      <c r="IF13" s="24" t="s">
        <v>38</v>
      </c>
      <c r="IG13" s="24" t="s">
        <v>34</v>
      </c>
      <c r="IH13" s="24">
        <v>123.223</v>
      </c>
      <c r="II13" s="24" t="s">
        <v>35</v>
      </c>
    </row>
    <row r="14" spans="1:243" s="23" customFormat="1" ht="44.25" customHeight="1">
      <c r="A14" s="62">
        <v>1.2</v>
      </c>
      <c r="B14" s="36" t="s">
        <v>60</v>
      </c>
      <c r="C14" s="43" t="s">
        <v>49</v>
      </c>
      <c r="D14" s="64">
        <v>2</v>
      </c>
      <c r="E14" s="37" t="s">
        <v>35</v>
      </c>
      <c r="F14" s="38"/>
      <c r="G14" s="39"/>
      <c r="H14" s="40"/>
      <c r="I14" s="38" t="s">
        <v>36</v>
      </c>
      <c r="J14" s="41">
        <f>IF(I14="Less(-)",-1,1)</f>
        <v>1</v>
      </c>
      <c r="K14" s="39" t="s">
        <v>37</v>
      </c>
      <c r="L14" s="39" t="s">
        <v>4</v>
      </c>
      <c r="M14" s="28"/>
      <c r="N14" s="27"/>
      <c r="O14" s="28"/>
      <c r="P14" s="28"/>
      <c r="Q14" s="27"/>
      <c r="R14" s="27"/>
      <c r="S14" s="29"/>
      <c r="T14" s="29"/>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1">
        <f>D14*M14</f>
        <v>0</v>
      </c>
      <c r="BB14" s="44">
        <f>D14*M14+N14+O14+P14+Q14+R14</f>
        <v>0</v>
      </c>
      <c r="BC14" s="45" t="str">
        <f>SpellNumber(L14,BB14)</f>
        <v>INR Zero Only</v>
      </c>
      <c r="IA14" s="23">
        <v>1.2</v>
      </c>
      <c r="IB14" s="34" t="s">
        <v>62</v>
      </c>
      <c r="IC14" s="23" t="s">
        <v>49</v>
      </c>
      <c r="ID14" s="23">
        <v>2</v>
      </c>
      <c r="IE14" s="24" t="s">
        <v>35</v>
      </c>
      <c r="IF14" s="24"/>
      <c r="IG14" s="24"/>
      <c r="IH14" s="24"/>
      <c r="II14" s="24"/>
    </row>
    <row r="15" spans="1:243" s="23" customFormat="1" ht="31.5" customHeight="1">
      <c r="A15" s="62">
        <v>1.3</v>
      </c>
      <c r="B15" s="36" t="s">
        <v>53</v>
      </c>
      <c r="C15" s="43" t="s">
        <v>50</v>
      </c>
      <c r="D15" s="64">
        <v>1</v>
      </c>
      <c r="E15" s="37" t="s">
        <v>51</v>
      </c>
      <c r="F15" s="38"/>
      <c r="G15" s="39"/>
      <c r="H15" s="40"/>
      <c r="I15" s="38" t="s">
        <v>36</v>
      </c>
      <c r="J15" s="41">
        <f>IF(I15="Less(-)",-1,1)</f>
        <v>1</v>
      </c>
      <c r="K15" s="39" t="s">
        <v>37</v>
      </c>
      <c r="L15" s="39" t="s">
        <v>4</v>
      </c>
      <c r="M15" s="28"/>
      <c r="N15" s="27"/>
      <c r="O15" s="28"/>
      <c r="P15" s="28"/>
      <c r="Q15" s="27"/>
      <c r="R15" s="27"/>
      <c r="S15" s="29"/>
      <c r="T15" s="29"/>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1">
        <f>D15*M15</f>
        <v>0</v>
      </c>
      <c r="BB15" s="44">
        <f>D15*M15+N15+O15+P15+Q15+R15</f>
        <v>0</v>
      </c>
      <c r="BC15" s="45" t="str">
        <f>SpellNumber(L15,BB15)</f>
        <v>INR Zero Only</v>
      </c>
      <c r="IA15" s="23">
        <v>1.3</v>
      </c>
      <c r="IB15" s="34" t="s">
        <v>53</v>
      </c>
      <c r="IC15" s="23" t="s">
        <v>50</v>
      </c>
      <c r="ID15" s="23">
        <v>1</v>
      </c>
      <c r="IE15" s="24" t="s">
        <v>51</v>
      </c>
      <c r="IF15" s="24"/>
      <c r="IG15" s="24"/>
      <c r="IH15" s="24"/>
      <c r="II15" s="24"/>
    </row>
    <row r="16" spans="1:243" s="23" customFormat="1" ht="31.5" customHeight="1">
      <c r="A16" s="62">
        <v>1.4</v>
      </c>
      <c r="B16" s="36" t="s">
        <v>54</v>
      </c>
      <c r="C16" s="43" t="s">
        <v>52</v>
      </c>
      <c r="D16" s="64">
        <v>1</v>
      </c>
      <c r="E16" s="37" t="s">
        <v>51</v>
      </c>
      <c r="F16" s="38"/>
      <c r="G16" s="39"/>
      <c r="H16" s="40"/>
      <c r="I16" s="38" t="s">
        <v>36</v>
      </c>
      <c r="J16" s="41">
        <f>IF(I16="Less(-)",-1,1)</f>
        <v>1</v>
      </c>
      <c r="K16" s="39" t="s">
        <v>37</v>
      </c>
      <c r="L16" s="39" t="s">
        <v>4</v>
      </c>
      <c r="M16" s="28"/>
      <c r="N16" s="27"/>
      <c r="O16" s="28"/>
      <c r="P16" s="28"/>
      <c r="Q16" s="27"/>
      <c r="R16" s="27"/>
      <c r="S16" s="29"/>
      <c r="T16" s="29"/>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1">
        <f>D16*M16</f>
        <v>0</v>
      </c>
      <c r="BB16" s="44">
        <f>D16*M16+N16+O16+P16+Q16+R16</f>
        <v>0</v>
      </c>
      <c r="BC16" s="45" t="str">
        <f>SpellNumber(L16,BB16)</f>
        <v>INR Zero Only</v>
      </c>
      <c r="IA16" s="23">
        <v>1.4</v>
      </c>
      <c r="IB16" s="34" t="s">
        <v>54</v>
      </c>
      <c r="IC16" s="23" t="s">
        <v>52</v>
      </c>
      <c r="ID16" s="23">
        <v>1</v>
      </c>
      <c r="IE16" s="24" t="s">
        <v>51</v>
      </c>
      <c r="IF16" s="24"/>
      <c r="IG16" s="24"/>
      <c r="IH16" s="24"/>
      <c r="II16" s="24"/>
    </row>
    <row r="17" spans="1:243" s="23" customFormat="1" ht="29.25" customHeight="1">
      <c r="A17" s="62">
        <v>1.5</v>
      </c>
      <c r="B17" s="36" t="s">
        <v>55</v>
      </c>
      <c r="C17" s="43" t="s">
        <v>57</v>
      </c>
      <c r="D17" s="64">
        <v>1</v>
      </c>
      <c r="E17" s="37" t="s">
        <v>51</v>
      </c>
      <c r="F17" s="38"/>
      <c r="G17" s="39"/>
      <c r="H17" s="40"/>
      <c r="I17" s="38" t="s">
        <v>36</v>
      </c>
      <c r="J17" s="41">
        <f>IF(I17="Less(-)",-1,1)</f>
        <v>1</v>
      </c>
      <c r="K17" s="39" t="s">
        <v>37</v>
      </c>
      <c r="L17" s="39" t="s">
        <v>4</v>
      </c>
      <c r="M17" s="28"/>
      <c r="N17" s="27"/>
      <c r="O17" s="28"/>
      <c r="P17" s="28"/>
      <c r="Q17" s="27"/>
      <c r="R17" s="27"/>
      <c r="S17" s="29"/>
      <c r="T17" s="29"/>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1">
        <f>D17*M17</f>
        <v>0</v>
      </c>
      <c r="BB17" s="44">
        <f>D17*M17+N17+O17+P17+Q17+R17</f>
        <v>0</v>
      </c>
      <c r="BC17" s="45" t="str">
        <f>SpellNumber(L17,BB17)</f>
        <v>INR Zero Only</v>
      </c>
      <c r="IA17" s="23">
        <v>1.5</v>
      </c>
      <c r="IB17" s="34" t="s">
        <v>55</v>
      </c>
      <c r="IC17" s="23" t="s">
        <v>57</v>
      </c>
      <c r="ID17" s="23">
        <v>1</v>
      </c>
      <c r="IE17" s="24" t="s">
        <v>51</v>
      </c>
      <c r="IF17" s="24"/>
      <c r="IG17" s="24"/>
      <c r="IH17" s="24"/>
      <c r="II17" s="24"/>
    </row>
    <row r="18" spans="1:243" s="23" customFormat="1" ht="24.75" customHeight="1">
      <c r="A18" s="46" t="s">
        <v>40</v>
      </c>
      <c r="B18" s="46"/>
      <c r="C18" s="47"/>
      <c r="D18" s="42"/>
      <c r="E18" s="47"/>
      <c r="F18" s="47"/>
      <c r="G18" s="47"/>
      <c r="H18" s="48"/>
      <c r="I18" s="48"/>
      <c r="J18" s="48"/>
      <c r="K18" s="48"/>
      <c r="L18" s="47"/>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50">
        <f>SUM(BA13:BA17)</f>
        <v>0</v>
      </c>
      <c r="BB18" s="50">
        <f>SUM(BB13:BB17)</f>
        <v>0</v>
      </c>
      <c r="BC18" s="45" t="str">
        <f>SpellNumber($E$2,BB18)</f>
        <v>INR Zero Only</v>
      </c>
      <c r="IE18" s="24">
        <v>4</v>
      </c>
      <c r="IF18" s="24" t="s">
        <v>39</v>
      </c>
      <c r="IG18" s="24" t="s">
        <v>41</v>
      </c>
      <c r="IH18" s="24">
        <v>10</v>
      </c>
      <c r="II18" s="24" t="s">
        <v>35</v>
      </c>
    </row>
    <row r="19" spans="1:243" s="25" customFormat="1" ht="6.75" customHeight="1" hidden="1">
      <c r="A19" s="46" t="s">
        <v>42</v>
      </c>
      <c r="B19" s="46"/>
      <c r="C19" s="51"/>
      <c r="D19" s="52"/>
      <c r="E19" s="53" t="s">
        <v>43</v>
      </c>
      <c r="F19" s="54"/>
      <c r="G19" s="55"/>
      <c r="H19" s="56"/>
      <c r="I19" s="56"/>
      <c r="J19" s="56"/>
      <c r="K19" s="57"/>
      <c r="L19" s="58"/>
      <c r="M19" s="59" t="s">
        <v>44</v>
      </c>
      <c r="N19" s="56"/>
      <c r="O19" s="49"/>
      <c r="P19" s="49"/>
      <c r="Q19" s="49"/>
      <c r="R19" s="49"/>
      <c r="S19" s="49"/>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60">
        <f>IF(ISBLANK(F19),0,IF(E19="Excess (+)",ROUND(BA18+(BA18*F19),2),IF(E19="Less (-)",ROUND(BA18+(BA18*F19*(-1)),2),0)))</f>
        <v>0</v>
      </c>
      <c r="BB19" s="61">
        <f>ROUND(BA19,0)</f>
        <v>0</v>
      </c>
      <c r="BC19" s="45" t="str">
        <f>SpellNumber(L19,BB19)</f>
        <v> Zero Only</v>
      </c>
      <c r="IE19" s="26"/>
      <c r="IF19" s="26"/>
      <c r="IG19" s="26"/>
      <c r="IH19" s="26"/>
      <c r="II19" s="26"/>
    </row>
    <row r="20" spans="1:243" s="25" customFormat="1" ht="43.5" customHeight="1">
      <c r="A20" s="46" t="s">
        <v>45</v>
      </c>
      <c r="B20" s="46"/>
      <c r="C20" s="66" t="str">
        <f>SpellNumber($E$2,BB18)</f>
        <v>INR Zero Only</v>
      </c>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IE20" s="26"/>
      <c r="IF20" s="26"/>
      <c r="IG20" s="26"/>
      <c r="IH20" s="26"/>
      <c r="II20" s="26"/>
    </row>
    <row r="21" ht="15"/>
    <row r="22" ht="15"/>
    <row r="23" ht="15"/>
    <row r="24" ht="15"/>
    <row r="25" ht="15"/>
    <row r="26" ht="15"/>
    <row r="27" ht="15"/>
    <row r="28" ht="15"/>
    <row r="29" ht="15"/>
    <row r="30" ht="15"/>
    <row r="31" ht="15"/>
    <row r="32" ht="15"/>
    <row r="33" ht="15"/>
    <row r="34" ht="15"/>
    <row r="35" ht="15"/>
    <row r="36" ht="15"/>
    <row r="37" ht="15"/>
    <row r="38"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ErrorMessage="1" errorTitle="Invalid Entry" error="Only Numeric Values are allowed. " sqref="A13:A17">
      <formula1>0</formula1>
      <formula2>999999999999999</formula2>
    </dataValidation>
    <dataValidation type="list" allowBlank="1" showInputMessage="1" showErrorMessage="1" sqref="L15 L13 L14 L17 L16">
      <formula1>"INR"</formula1>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formula1>0</formula1>
      <formula2>999999999999999</formula2>
    </dataValidation>
    <dataValidation type="list" allowBlank="1" showErrorMessage="1" sqref="K13:K17">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A1" sqref="A1"/>
    </sheetView>
  </sheetViews>
  <sheetFormatPr defaultColWidth="9.140625" defaultRowHeight="15"/>
  <sheetData>
    <row r="6" spans="5:11" ht="15">
      <c r="E6" s="73" t="s">
        <v>46</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2024-01-19T07:02:51Z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