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<sst xmlns="http://schemas.openxmlformats.org/spreadsheetml/2006/main" count="149" uniqueCount="64">
  <si>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</si>
  <si>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</si>
  <si>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</si>
  <si>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</si>
  <si>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</si>
  <si>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</si>
  <si>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</si>
  <si>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</si>
  <si>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</si>
  <si>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</si>
  <si>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</si>
  <si>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</si>
  <si>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</si>
  <si>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</si>
  <si>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</si>
  <si>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</si>
  <si>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</si>
  <si>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</si>
  <si>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</si>
  <si>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</si>
  <si>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</si>
  <si>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</si>
  <si>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</si>
  <si>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</si>
  <si>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</si>
  <si>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</si>
  <si>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</si>
  <si>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</si>
  <si>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</si>
  <si>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</si>
  <si>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</si>
  <si>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</si>
  <si>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</si>
  <si>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</si>
  <si>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</si>
  <si>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</si>
  <si>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</si>
  <si>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</si>
  <si>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</si>
  <si>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</si>
  <si>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</si>
  <si>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</si>
  <si>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</si>
  <si>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</si>
  <si>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</si>
  <si>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</si>
  <si>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</si>
  <si>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</si>
  <si>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</si>
  <si>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item1</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</si>
  <si>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</si>
  <si>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</si>
  <si>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</si>
  <si>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One or more coats on old work</t>
  </si>
  <si>
    <t>sqm</t>
  </si>
  <si>
    <t>item2</t>
  </si>
  <si>
    <t>item3</t>
  </si>
  <si>
    <t>Removing white or colour wash by scrapping and sand papering and preparing the surface smooth including necessary repairs to scratches etc. complete</t>
  </si>
  <si>
    <t>Old work (one or more coats)</t>
  </si>
  <si>
    <t xml:space="preserve"> Finishing walls with textured exterior paint of required shade :</t>
  </si>
  <si>
    <t>Old work (One or more coats) applied @ 1.82 ltr/10 sqm</t>
  </si>
  <si>
    <t>Contract No:  &lt;IISER/23-24/EE-EO/MISC-16&gt;</t>
  </si>
  <si>
    <t>Name of Work: &lt;Painting work in flats and Duplex houses at IISER Mohali&gt;</t>
  </si>
  <si>
    <t>item6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</si>
</sst>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Times New Roman"/>
      <family val="1"/>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7" fillId="0" borderId="11" xfId="55" applyNumberFormat="1" applyFont="1" applyFill="1" applyBorder="1" applyAlignment="1" applyProtection="1">
      <alignment horizontal="center" vertical="center" readingOrder="1"/>
      <protection locked="0"/>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14" fillId="0" borderId="11" xfId="59" applyNumberFormat="1" applyFont="1" applyFill="1" applyBorder="1" applyAlignment="1">
      <alignment horizontal="center" vertical="center" wrapText="1" readingOrder="1"/>
      <protection/>
    </xf>
    <xf numFmtId="2" fontId="7" fillId="34"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7" fillId="36" borderId="11" xfId="55" applyNumberFormat="1" applyFont="1" applyFill="1" applyBorder="1" applyAlignment="1">
      <alignment horizontal="center" vertical="top" wrapText="1"/>
      <protection/>
    </xf>
    <xf numFmtId="0" fontId="7" fillId="33" borderId="11" xfId="59" applyNumberFormat="1" applyFont="1" applyFill="1" applyBorder="1" applyAlignment="1">
      <alignment horizontal="left" vertical="top"/>
      <protection/>
    </xf>
    <xf numFmtId="0" fontId="0" fillId="0" borderId="0" xfId="55" applyNumberFormat="1" applyFill="1" applyAlignment="1">
      <alignment vertical="top"/>
      <protection/>
    </xf>
    <xf numFmtId="0" fontId="24" fillId="0" borderId="11" xfId="59" applyNumberFormat="1" applyFont="1" applyFill="1" applyBorder="1" applyAlignment="1">
      <alignment horizontal="center" vertical="center" wrapText="1"/>
      <protection/>
    </xf>
    <xf numFmtId="2" fontId="25" fillId="0" borderId="11" xfId="59" applyNumberFormat="1" applyFont="1" applyFill="1" applyBorder="1" applyAlignment="1">
      <alignment horizontal="center" vertical="center"/>
      <protection/>
    </xf>
    <xf numFmtId="2" fontId="26" fillId="0" borderId="11" xfId="55" applyNumberFormat="1" applyFont="1" applyFill="1" applyBorder="1" applyAlignment="1" applyProtection="1">
      <alignment horizontal="center" vertical="center"/>
      <protection locked="0"/>
    </xf>
    <xf numFmtId="2" fontId="25" fillId="0" borderId="11" xfId="55" applyNumberFormat="1" applyFont="1" applyFill="1" applyBorder="1" applyAlignment="1">
      <alignment horizontal="center" vertical="center"/>
      <protection/>
    </xf>
    <xf numFmtId="0" fontId="25" fillId="0" borderId="11" xfId="5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24" fillId="0" borderId="11" xfId="0" applyFont="1" applyFill="1" applyBorder="1" applyAlignment="1">
      <alignment horizontal="center" vertical="center"/>
    </xf>
    <xf numFmtId="0" fontId="24" fillId="0" borderId="11" xfId="0" applyFont="1" applyFill="1" applyBorder="1" applyAlignment="1">
      <alignment horizontal="left" vertical="top"/>
    </xf>
    <xf numFmtId="0" fontId="18" fillId="0" borderId="11" xfId="59" applyNumberFormat="1" applyFont="1" applyFill="1" applyBorder="1" applyAlignment="1" applyProtection="1">
      <alignment vertical="center" wrapText="1"/>
      <protection locked="0"/>
    </xf>
    <xf numFmtId="0" fontId="19" fillId="0" borderId="11" xfId="65" applyNumberFormat="1" applyFont="1" applyFill="1" applyBorder="1" applyAlignment="1" applyProtection="1">
      <alignment horizontal="center" vertical="center"/>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3"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view="pageBreakPreview" zoomScale="70" zoomScaleNormal="55" zoomScaleSheetLayoutView="70" workbookViewId="0" topLeftCell="A1">
      <selection activeCell="BG15" sqref="BG15"/>
    </sheetView>
  </sheetViews>
  <sheetFormatPr defaultColWidth="9.140625" defaultRowHeight="15"/>
  <cols>
    <col min="1" max="1" width="14.28125" style="1" customWidth="1"/>
    <col min="2" max="2" width="61.8515625" style="56"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52" t="s">
        <v>1</v>
      </c>
      <c r="C2" s="7" t="s">
        <v>2</v>
      </c>
      <c r="D2" s="7" t="s">
        <v>3</v>
      </c>
      <c r="E2" s="7" t="s">
        <v>4</v>
      </c>
      <c r="J2" s="8"/>
      <c r="K2" s="8"/>
      <c r="L2" s="8"/>
      <c r="O2" s="5"/>
      <c r="P2" s="5"/>
      <c r="Q2" s="6"/>
    </row>
    <row r="3" spans="1:243" s="4" customFormat="1" ht="30" customHeight="1" hidden="1">
      <c r="A3" s="4" t="s">
        <v>5</v>
      </c>
      <c r="B3" s="53"/>
      <c r="IE3" s="6"/>
      <c r="IF3" s="6"/>
      <c r="IG3" s="6"/>
      <c r="IH3" s="6"/>
      <c r="II3" s="6"/>
    </row>
    <row r="4" spans="1:243" s="9" customFormat="1" ht="30" customHeight="1">
      <c r="A4" s="70" t="s">
        <v>44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62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61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86.25" customHeight="1">
      <c r="A8" s="11" t="s">
        <v>42</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7</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46" t="s">
        <v>48</v>
      </c>
      <c r="B11" s="54" t="s">
        <v>14</v>
      </c>
      <c r="C11" s="48" t="s">
        <v>15</v>
      </c>
      <c r="D11" s="48" t="s">
        <v>16</v>
      </c>
      <c r="E11" s="48" t="s">
        <v>17</v>
      </c>
      <c r="F11" s="48" t="s">
        <v>18</v>
      </c>
      <c r="G11" s="48"/>
      <c r="H11" s="48"/>
      <c r="I11" s="48" t="s">
        <v>19</v>
      </c>
      <c r="J11" s="48" t="s">
        <v>20</v>
      </c>
      <c r="K11" s="48" t="s">
        <v>21</v>
      </c>
      <c r="L11" s="48" t="s">
        <v>22</v>
      </c>
      <c r="M11" s="49" t="s">
        <v>47</v>
      </c>
      <c r="N11" s="48" t="s">
        <v>23</v>
      </c>
      <c r="O11" s="48" t="s">
        <v>46</v>
      </c>
      <c r="P11" s="48" t="s">
        <v>24</v>
      </c>
      <c r="Q11" s="48" t="s">
        <v>25</v>
      </c>
      <c r="R11" s="48" t="s">
        <v>26</v>
      </c>
      <c r="S11" s="48" t="s">
        <v>27</v>
      </c>
      <c r="T11" s="48" t="s">
        <v>28</v>
      </c>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50" t="s">
        <v>29</v>
      </c>
      <c r="BB11" s="50" t="s">
        <v>43</v>
      </c>
      <c r="BC11" s="51" t="s">
        <v>30</v>
      </c>
      <c r="IE11" s="17"/>
      <c r="IF11" s="17"/>
      <c r="IG11" s="17"/>
      <c r="IH11" s="17"/>
      <c r="II11" s="17"/>
    </row>
    <row r="12" spans="1:243" s="16" customFormat="1" ht="38.25" customHeight="1">
      <c r="A12" s="46">
        <v>1</v>
      </c>
      <c r="B12" s="22">
        <v>2</v>
      </c>
      <c r="C12" s="46">
        <v>3</v>
      </c>
      <c r="D12" s="46">
        <v>4</v>
      </c>
      <c r="E12" s="46">
        <v>5</v>
      </c>
      <c r="F12" s="46">
        <v>6</v>
      </c>
      <c r="G12" s="46">
        <v>7</v>
      </c>
      <c r="H12" s="46">
        <v>8</v>
      </c>
      <c r="I12" s="46">
        <v>9</v>
      </c>
      <c r="J12" s="46">
        <v>10</v>
      </c>
      <c r="K12" s="46">
        <v>11</v>
      </c>
      <c r="L12" s="46">
        <v>12</v>
      </c>
      <c r="M12" s="47">
        <v>6</v>
      </c>
      <c r="N12" s="47">
        <v>8</v>
      </c>
      <c r="O12" s="47">
        <v>9</v>
      </c>
      <c r="P12" s="47">
        <v>10</v>
      </c>
      <c r="Q12" s="47">
        <v>11</v>
      </c>
      <c r="R12" s="47">
        <v>12</v>
      </c>
      <c r="S12" s="47">
        <v>13</v>
      </c>
      <c r="T12" s="47">
        <v>14</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15</v>
      </c>
      <c r="BB12" s="47">
        <v>7</v>
      </c>
      <c r="BC12" s="47">
        <v>8</v>
      </c>
      <c r="IE12" s="17"/>
      <c r="IF12" s="17"/>
      <c r="IG12" s="17"/>
      <c r="IH12" s="17"/>
      <c r="II12" s="17"/>
    </row>
    <row r="13" spans="1:243" s="16" customFormat="1" ht="81" customHeight="1">
      <c r="A13" s="46">
        <v>1</v>
      </c>
      <c r="B13" s="62" t="s">
        <v>50</v>
      </c>
      <c r="C13" s="57" t="s">
        <v>49</v>
      </c>
      <c r="D13" s="63">
        <v>100</v>
      </c>
      <c r="E13" s="63" t="s">
        <v>54</v>
      </c>
      <c r="F13" s="58"/>
      <c r="G13" s="59"/>
      <c r="H13" s="59"/>
      <c r="I13" s="58" t="s">
        <v>32</v>
      </c>
      <c r="J13" s="60">
        <f aca="true" t="shared" si="0" ref="J13:J20">IF(I13="Less(-)",-1,1)</f>
        <v>1</v>
      </c>
      <c r="K13" s="59" t="s">
        <v>33</v>
      </c>
      <c r="L13" s="59" t="s">
        <v>4</v>
      </c>
      <c r="M13" s="40"/>
      <c r="N13" s="34"/>
      <c r="O13" s="40"/>
      <c r="P13" s="36"/>
      <c r="Q13" s="34"/>
      <c r="R13" s="34"/>
      <c r="S13" s="36"/>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5">
        <f aca="true" t="shared" si="1" ref="BA13:BA20">D13*M13</f>
        <v>0</v>
      </c>
      <c r="BB13" s="35">
        <f aca="true" t="shared" si="2" ref="BB13:BB20">BA13+(BA13*O13/100)</f>
        <v>0</v>
      </c>
      <c r="BC13" s="38" t="str">
        <f aca="true" t="shared" si="3" ref="BC13:BC20">SpellNumber(L13,BB13)</f>
        <v>INR Zero Only</v>
      </c>
      <c r="IA13" s="16">
        <v>1.1</v>
      </c>
      <c r="IB13" s="16" t="s">
        <v>50</v>
      </c>
      <c r="IC13" s="16" t="s">
        <v>49</v>
      </c>
      <c r="ID13" s="16">
        <v>100</v>
      </c>
      <c r="IE13" s="17" t="s">
        <v>54</v>
      </c>
      <c r="IF13" s="17"/>
      <c r="IG13" s="17"/>
      <c r="IH13" s="17"/>
      <c r="II13" s="17"/>
    </row>
    <row r="14" spans="1:243" s="16" customFormat="1" ht="78" customHeight="1">
      <c r="A14" s="46">
        <v>2</v>
      </c>
      <c r="B14" s="62" t="s">
        <v>57</v>
      </c>
      <c r="C14" s="57" t="s">
        <v>55</v>
      </c>
      <c r="D14" s="63">
        <v>100</v>
      </c>
      <c r="E14" s="63" t="s">
        <v>54</v>
      </c>
      <c r="F14" s="58"/>
      <c r="G14" s="59"/>
      <c r="H14" s="59"/>
      <c r="I14" s="58" t="s">
        <v>32</v>
      </c>
      <c r="J14" s="60">
        <f t="shared" si="0"/>
        <v>1</v>
      </c>
      <c r="K14" s="59" t="s">
        <v>33</v>
      </c>
      <c r="L14" s="59" t="s">
        <v>4</v>
      </c>
      <c r="M14" s="40"/>
      <c r="N14" s="34"/>
      <c r="O14" s="40"/>
      <c r="P14" s="36"/>
      <c r="Q14" s="34"/>
      <c r="R14" s="34"/>
      <c r="S14" s="36"/>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5">
        <f t="shared" si="1"/>
        <v>0</v>
      </c>
      <c r="BB14" s="35">
        <f t="shared" si="2"/>
        <v>0</v>
      </c>
      <c r="BC14" s="38" t="str">
        <f t="shared" si="3"/>
        <v>INR Zero Only</v>
      </c>
      <c r="IA14" s="16">
        <v>2</v>
      </c>
      <c r="IB14" s="16" t="s">
        <v>57</v>
      </c>
      <c r="IC14" s="16" t="s">
        <v>55</v>
      </c>
      <c r="ID14" s="16">
        <v>100</v>
      </c>
      <c r="IE14" s="17" t="s">
        <v>54</v>
      </c>
      <c r="IF14" s="17"/>
      <c r="IG14" s="17"/>
      <c r="IH14" s="17"/>
      <c r="II14" s="17"/>
    </row>
    <row r="15" spans="1:243" s="16" customFormat="1" ht="58.5" customHeight="1">
      <c r="A15" s="46">
        <v>3</v>
      </c>
      <c r="B15" s="62" t="s">
        <v>51</v>
      </c>
      <c r="C15" s="61"/>
      <c r="D15" s="63"/>
      <c r="E15" s="63"/>
      <c r="F15" s="61"/>
      <c r="G15" s="61"/>
      <c r="H15" s="61"/>
      <c r="I15" s="61"/>
      <c r="J15" s="61"/>
      <c r="K15" s="61"/>
      <c r="L15" s="6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IA15" s="16">
        <v>3</v>
      </c>
      <c r="IB15" s="16" t="s">
        <v>51</v>
      </c>
      <c r="IE15" s="17"/>
      <c r="IF15" s="17"/>
      <c r="IG15" s="17"/>
      <c r="IH15" s="17"/>
      <c r="II15" s="17"/>
    </row>
    <row r="16" spans="1:243" s="16" customFormat="1" ht="33" customHeight="1">
      <c r="A16" s="46">
        <v>3.1</v>
      </c>
      <c r="B16" s="64" t="s">
        <v>58</v>
      </c>
      <c r="C16" s="57" t="s">
        <v>56</v>
      </c>
      <c r="D16" s="63">
        <v>2500</v>
      </c>
      <c r="E16" s="63" t="s">
        <v>54</v>
      </c>
      <c r="F16" s="58"/>
      <c r="G16" s="59"/>
      <c r="H16" s="59"/>
      <c r="I16" s="58" t="s">
        <v>32</v>
      </c>
      <c r="J16" s="60">
        <f t="shared" si="0"/>
        <v>1</v>
      </c>
      <c r="K16" s="59" t="s">
        <v>33</v>
      </c>
      <c r="L16" s="59" t="s">
        <v>4</v>
      </c>
      <c r="M16" s="40"/>
      <c r="N16" s="34"/>
      <c r="O16" s="40"/>
      <c r="P16" s="36"/>
      <c r="Q16" s="34"/>
      <c r="R16" s="34"/>
      <c r="S16" s="36"/>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5">
        <f t="shared" si="1"/>
        <v>0</v>
      </c>
      <c r="BB16" s="35">
        <f t="shared" si="2"/>
        <v>0</v>
      </c>
      <c r="BC16" s="38" t="str">
        <f t="shared" si="3"/>
        <v>INR Zero Only</v>
      </c>
      <c r="IA16" s="16">
        <v>3.1</v>
      </c>
      <c r="IB16" s="16" t="s">
        <v>58</v>
      </c>
      <c r="IC16" s="16" t="s">
        <v>56</v>
      </c>
      <c r="ID16" s="16">
        <v>2700</v>
      </c>
      <c r="IE16" s="17" t="s">
        <v>54</v>
      </c>
      <c r="IF16" s="17"/>
      <c r="IG16" s="17"/>
      <c r="IH16" s="17"/>
      <c r="II16" s="17"/>
    </row>
    <row r="17" spans="1:243" s="16" customFormat="1" ht="57" customHeight="1">
      <c r="A17" s="46">
        <v>4</v>
      </c>
      <c r="B17" s="62" t="s">
        <v>52</v>
      </c>
      <c r="C17" s="61"/>
      <c r="D17" s="63"/>
      <c r="E17" s="63"/>
      <c r="F17" s="61"/>
      <c r="G17" s="61"/>
      <c r="H17" s="61"/>
      <c r="I17" s="61"/>
      <c r="J17" s="61"/>
      <c r="K17" s="61"/>
      <c r="L17" s="6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IA17" s="16">
        <v>5</v>
      </c>
      <c r="IB17" s="16" t="s">
        <v>52</v>
      </c>
      <c r="IE17" s="17"/>
      <c r="IF17" s="17"/>
      <c r="IG17" s="17"/>
      <c r="IH17" s="17"/>
      <c r="II17" s="17"/>
    </row>
    <row r="18" spans="1:243" s="16" customFormat="1" ht="57" customHeight="1">
      <c r="A18" s="46">
        <v>4.1</v>
      </c>
      <c r="B18" s="62" t="s">
        <v>53</v>
      </c>
      <c r="C18" s="57" t="s">
        <v>36</v>
      </c>
      <c r="D18" s="63">
        <v>800</v>
      </c>
      <c r="E18" s="63" t="s">
        <v>54</v>
      </c>
      <c r="F18" s="58"/>
      <c r="G18" s="59"/>
      <c r="H18" s="59"/>
      <c r="I18" s="58" t="s">
        <v>32</v>
      </c>
      <c r="J18" s="60">
        <f>IF(I18="Less(-)",-1,1)</f>
        <v>1</v>
      </c>
      <c r="K18" s="59" t="s">
        <v>33</v>
      </c>
      <c r="L18" s="59" t="s">
        <v>4</v>
      </c>
      <c r="M18" s="40"/>
      <c r="N18" s="34"/>
      <c r="O18" s="40"/>
      <c r="P18" s="36"/>
      <c r="Q18" s="34"/>
      <c r="R18" s="34"/>
      <c r="S18" s="36"/>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5">
        <f>D18*M18</f>
        <v>0</v>
      </c>
      <c r="BB18" s="35">
        <f>BA18+(BA18*O18/100)</f>
        <v>0</v>
      </c>
      <c r="BC18" s="38" t="str">
        <f>SpellNumber(L18,BB18)</f>
        <v>INR Zero Only</v>
      </c>
      <c r="IE18" s="17"/>
      <c r="IF18" s="17"/>
      <c r="IG18" s="17"/>
      <c r="IH18" s="17"/>
      <c r="II18" s="17"/>
    </row>
    <row r="19" spans="1:243" s="16" customFormat="1" ht="57" customHeight="1">
      <c r="A19" s="46">
        <v>5</v>
      </c>
      <c r="B19" s="62" t="s">
        <v>59</v>
      </c>
      <c r="C19" s="61"/>
      <c r="D19" s="63"/>
      <c r="E19" s="63"/>
      <c r="F19" s="61"/>
      <c r="G19" s="61"/>
      <c r="H19" s="61"/>
      <c r="I19" s="61"/>
      <c r="J19" s="61"/>
      <c r="K19" s="61"/>
      <c r="L19" s="6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IE19" s="17"/>
      <c r="IF19" s="17"/>
      <c r="IG19" s="17"/>
      <c r="IH19" s="17"/>
      <c r="II19" s="17"/>
    </row>
    <row r="20" spans="1:243" s="16" customFormat="1" ht="38.25" customHeight="1">
      <c r="A20" s="46">
        <v>5.1</v>
      </c>
      <c r="B20" s="62" t="s">
        <v>60</v>
      </c>
      <c r="C20" s="57" t="s">
        <v>63</v>
      </c>
      <c r="D20" s="63">
        <v>600</v>
      </c>
      <c r="E20" s="63" t="s">
        <v>54</v>
      </c>
      <c r="F20" s="58"/>
      <c r="G20" s="59"/>
      <c r="H20" s="59"/>
      <c r="I20" s="58" t="s">
        <v>32</v>
      </c>
      <c r="J20" s="60">
        <f t="shared" si="0"/>
        <v>1</v>
      </c>
      <c r="K20" s="59" t="s">
        <v>33</v>
      </c>
      <c r="L20" s="59" t="s">
        <v>4</v>
      </c>
      <c r="M20" s="40"/>
      <c r="N20" s="34"/>
      <c r="O20" s="40"/>
      <c r="P20" s="36"/>
      <c r="Q20" s="34"/>
      <c r="R20" s="34"/>
      <c r="S20" s="36"/>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5">
        <f t="shared" si="1"/>
        <v>0</v>
      </c>
      <c r="BB20" s="35">
        <f t="shared" si="2"/>
        <v>0</v>
      </c>
      <c r="BC20" s="38" t="str">
        <f t="shared" si="3"/>
        <v>INR Zero Only</v>
      </c>
      <c r="IA20" s="16">
        <v>5.1</v>
      </c>
      <c r="IB20" s="16" t="s">
        <v>53</v>
      </c>
      <c r="IC20" s="16" t="s">
        <v>36</v>
      </c>
      <c r="ID20" s="16">
        <v>800</v>
      </c>
      <c r="IE20" s="17" t="s">
        <v>54</v>
      </c>
      <c r="IF20" s="17"/>
      <c r="IG20" s="17"/>
      <c r="IH20" s="17"/>
      <c r="II20" s="17"/>
    </row>
    <row r="21" spans="1:243" s="18" customFormat="1" ht="58.5" customHeight="1">
      <c r="A21" s="73" t="s">
        <v>35</v>
      </c>
      <c r="B21" s="74"/>
      <c r="C21" s="41"/>
      <c r="D21" s="41"/>
      <c r="E21" s="41"/>
      <c r="F21" s="39"/>
      <c r="G21" s="41"/>
      <c r="H21" s="42"/>
      <c r="I21" s="42"/>
      <c r="J21" s="42"/>
      <c r="K21" s="42"/>
      <c r="L21" s="41"/>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4" t="e">
        <f>SUM(#REF!)</f>
        <v>#REF!</v>
      </c>
      <c r="BB21" s="44">
        <f>SUM(BB13:BB20)</f>
        <v>0</v>
      </c>
      <c r="BC21" s="38" t="str">
        <f>SpellNumber($E$2,BB21)</f>
        <v>INR Zero Only</v>
      </c>
      <c r="IA21" s="18" t="s">
        <v>35</v>
      </c>
      <c r="IE21" s="19"/>
      <c r="IF21" s="19" t="s">
        <v>34</v>
      </c>
      <c r="IG21" s="19" t="s">
        <v>36</v>
      </c>
      <c r="IH21" s="19">
        <v>10</v>
      </c>
      <c r="II21" s="19" t="s">
        <v>31</v>
      </c>
    </row>
    <row r="22" spans="1:243" s="20" customFormat="1" ht="54.75" customHeight="1" hidden="1">
      <c r="A22" s="45" t="s">
        <v>37</v>
      </c>
      <c r="B22" s="55"/>
      <c r="C22" s="25"/>
      <c r="D22" s="26"/>
      <c r="E22" s="65" t="s">
        <v>38</v>
      </c>
      <c r="F22" s="66"/>
      <c r="G22" s="27"/>
      <c r="H22" s="28"/>
      <c r="I22" s="28"/>
      <c r="J22" s="28"/>
      <c r="K22" s="29"/>
      <c r="L22" s="30"/>
      <c r="M22" s="31" t="s">
        <v>39</v>
      </c>
      <c r="N22" s="28"/>
      <c r="O22" s="24"/>
      <c r="P22" s="24"/>
      <c r="Q22" s="24"/>
      <c r="R22" s="24"/>
      <c r="S22" s="24"/>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32">
        <f>IF(ISBLANK(F22),0,IF(E22="Excess (+)",ROUND(BA21+(BA21*F22),2),IF(E22="Less (-)",ROUND(BA21+(BA21*F22*(-1)),2),0)))</f>
        <v>0</v>
      </c>
      <c r="BB22" s="33">
        <f>ROUND(BA22,0)</f>
        <v>0</v>
      </c>
      <c r="BC22" s="23" t="str">
        <f>SpellNumber(L22,BB22)</f>
        <v> Zero Only</v>
      </c>
      <c r="IA22" s="20" t="s">
        <v>37</v>
      </c>
      <c r="IE22" s="21" t="s">
        <v>38</v>
      </c>
      <c r="IF22" s="21"/>
      <c r="IG22" s="21"/>
      <c r="IH22" s="21"/>
      <c r="II22" s="21"/>
    </row>
    <row r="23" spans="1:243" s="20" customFormat="1" ht="43.5" customHeight="1">
      <c r="A23" s="73" t="s">
        <v>40</v>
      </c>
      <c r="B23" s="74"/>
      <c r="C23" s="68" t="str">
        <f>SpellNumber($E$2,BB21)</f>
        <v>INR Zero Only</v>
      </c>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0" t="s">
        <v>40</v>
      </c>
      <c r="IC23" s="20" t="s">
        <v>45</v>
      </c>
      <c r="IE23" s="21"/>
      <c r="IF23" s="21"/>
      <c r="IG23" s="21"/>
      <c r="IH23" s="21"/>
      <c r="II23" s="21"/>
    </row>
  </sheetData>
  <sheetProtection password="E491" sheet="1"/>
  <mergeCells count="10">
    <mergeCell ref="A9:BC9"/>
    <mergeCell ref="C23:BC23"/>
    <mergeCell ref="A1:L1"/>
    <mergeCell ref="A4:BC4"/>
    <mergeCell ref="A5:BC5"/>
    <mergeCell ref="A6:BC6"/>
    <mergeCell ref="A7:BC7"/>
    <mergeCell ref="B8:BC8"/>
    <mergeCell ref="A21:B21"/>
    <mergeCell ref="A23:B23"/>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allowBlank="1" showInputMessage="1" showErrorMessage="1" promptTitle="Itemcode/Make" prompt="Please enter text" sqref="F21 C13:C14 C16 C20 C18">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O14 M13:M14 M16 O16 O20 M20 O18 M18">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4 D13:D14 D16 F16 F20 D20 F18 D18">
      <formula1>0</formula1>
      <formula2>999999999999999</formula2>
    </dataValidation>
    <dataValidation allowBlank="1" showInputMessage="1" showErrorMessage="1" promptTitle="Addition / Deduction" prompt="Please Choose the correct One" sqref="J13:J14 J16 J20 J18">
      <formula1>0</formula1>
      <formula2>0</formula2>
    </dataValidation>
    <dataValidation type="list" showErrorMessage="1" sqref="I13:I14 I16 I20 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4 N16 N20 N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R16 R20 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Q16 Q20 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G16:H16 G20:H20 G18:H18">
      <formula1>0</formula1>
      <formula2>999999999999999</formula2>
    </dataValidation>
    <dataValidation allowBlank="1" showInputMessage="1" showErrorMessage="1" promptTitle="Units" prompt="Please enter Units in text" sqref="E13:E14 E16 E20 E18">
      <formula1>0</formula1>
      <formula2>0</formula2>
    </dataValidation>
    <dataValidation type="list" allowBlank="1" showErrorMessage="1" sqref="K13:K14 K16 K20 K18">
      <formula1>"Partial Conversion,Full Conversion"</formula1>
      <formula2>0</formula2>
    </dataValidation>
    <dataValidation type="list" allowBlank="1" showInputMessage="1" showErrorMessage="1" sqref="L13:L23">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41</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2024-01-18T22:30:32Z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