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<sst xmlns="http://schemas.openxmlformats.org/spreadsheetml/2006/main" count="136" uniqueCount="68">
  <si>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</si>
  <si>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</si>
  <si>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</si>
  <si>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</si>
  <si>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</si>
  <si>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</si>
  <si>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</si>
  <si>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</si>
  <si>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</si>
  <si>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</si>
  <si>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</si>
  <si>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</si>
  <si>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</si>
  <si>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</si>
  <si>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</si>
  <si>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</si>
  <si>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</si>
  <si>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</si>
  <si>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</si>
  <si>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</si>
  <si>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</si>
  <si>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</si>
  <si>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</si>
  <si>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</si>
  <si>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</si>
  <si>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</si>
  <si>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</si>
  <si>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</si>
  <si>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</si>
  <si>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</si>
  <si>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</si>
  <si>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</si>
  <si>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</si>
  <si>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</si>
  <si>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</si>
  <si>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</si>
  <si>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</si>
  <si>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</si>
  <si>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</si>
  <si>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</si>
  <si>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</si>
  <si>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</si>
  <si>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</si>
  <si>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</si>
  <si>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</si>
  <si>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</si>
  <si>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</si>
  <si>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</si>
  <si>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</si>
  <si>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</si>
  <si>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t>item2</t>
  </si>
  <si>
    <t>item3</t>
  </si>
  <si>
    <t>item4</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</si>
  <si>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</si>
  <si>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</si>
  <si>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</si>
  <si>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Up to 600 mm dia</t>
  </si>
  <si>
    <t>100 mm dia pipes</t>
  </si>
  <si>
    <t>150 mm dia Ductile Iron Class K-7 pipes</t>
  </si>
  <si>
    <r>
      <t xml:space="preserve">TEXT </t>
    </r>
    <r>
      <rPr>
        <b/>
        <sz val="16"/>
        <color indexed="10"/>
        <rFont val="Arial"/>
        <family val="2"/>
      </rPr>
      <t>#</t>
    </r>
  </si>
  <si>
    <t>Providing and laying D.I. specials of class K-12 suitable for push-on jointing as per IS : 9523 :</t>
  </si>
  <si>
    <t>Providing push-on-joints to Centrifugally (Spun) Cast Iron Pipes or Ductile Iron Pipes including testing of joints and the cost of rubber gasket :</t>
  </si>
  <si>
    <t>Providing and laying S&amp;S Centrifugally Cast (Spun) / Ductile Iron Pipes conforming to IS : 8329 :</t>
  </si>
  <si>
    <t>Cum</t>
  </si>
  <si>
    <t>Quintal</t>
  </si>
  <si>
    <t>Mtr</t>
  </si>
  <si>
    <t>Contract No:  &lt;IISER/23-24/EE-EO/RFQ-20&gt;</t>
  </si>
  <si>
    <t>Name of Work: &lt;Providing water connection to Mother Tank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</si>
</sst>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i/>
      <sz val="16"/>
      <color indexed="8"/>
      <name val="Calibri"/>
      <family val="2"/>
    </font>
    <font>
      <sz val="16"/>
      <name val="Arial"/>
      <family val="2"/>
    </font>
    <font>
      <b/>
      <sz val="16"/>
      <name val="Arial"/>
      <family val="2"/>
    </font>
    <font>
      <b/>
      <sz val="16"/>
      <color indexed="10"/>
      <name val="Arial"/>
      <family val="2"/>
    </font>
    <font>
      <sz val="16"/>
      <color indexed="8"/>
      <name val="Calibri"/>
      <family val="2"/>
    </font>
    <font>
      <b/>
      <sz val="16"/>
      <name val="Times New Roman"/>
      <family val="1"/>
    </font>
    <font>
      <sz val="16"/>
      <color indexed="8"/>
      <name val="Times New Roman"/>
      <family val="1"/>
    </font>
    <font>
      <sz val="16"/>
      <name val="Times New Roman"/>
      <family val="1"/>
    </font>
    <font>
      <b/>
      <sz val="16"/>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23" fillId="0" borderId="0" xfId="59" applyNumberFormat="1" applyFont="1" applyFill="1" applyBorder="1" applyAlignment="1" applyProtection="1">
      <alignment horizontal="center" vertical="top"/>
      <protection/>
    </xf>
    <xf numFmtId="0" fontId="24" fillId="0" borderId="0" xfId="55" applyNumberFormat="1" applyFont="1" applyFill="1" applyBorder="1" applyAlignment="1">
      <alignment vertical="top"/>
      <protection/>
    </xf>
    <xf numFmtId="0" fontId="25" fillId="0" borderId="11" xfId="55" applyNumberFormat="1" applyFont="1" applyFill="1" applyBorder="1" applyAlignment="1">
      <alignment horizontal="center" vertical="top" wrapText="1"/>
      <protection/>
    </xf>
    <xf numFmtId="0" fontId="25" fillId="36" borderId="11" xfId="55" applyNumberFormat="1" applyFont="1" applyFill="1" applyBorder="1" applyAlignment="1">
      <alignment horizontal="center" vertical="top" wrapText="1"/>
      <protection/>
    </xf>
    <xf numFmtId="0" fontId="25" fillId="34" borderId="11" xfId="59" applyNumberFormat="1" applyFont="1" applyFill="1" applyBorder="1" applyAlignment="1">
      <alignment horizontal="left" vertical="top"/>
      <protection/>
    </xf>
    <xf numFmtId="0" fontId="27" fillId="0" borderId="0" xfId="55" applyNumberFormat="1" applyFont="1" applyFill="1" applyAlignment="1">
      <alignment vertical="top"/>
      <protection/>
    </xf>
    <xf numFmtId="0" fontId="28" fillId="0" borderId="11" xfId="55" applyNumberFormat="1" applyFont="1" applyFill="1" applyBorder="1" applyAlignment="1">
      <alignment horizontal="center" vertical="center" wrapText="1"/>
      <protection/>
    </xf>
    <xf numFmtId="0" fontId="29" fillId="0" borderId="11" xfId="0" applyFont="1" applyBorder="1" applyAlignment="1">
      <alignment vertical="top" wrapText="1"/>
    </xf>
    <xf numFmtId="0" fontId="30" fillId="0" borderId="11" xfId="59" applyNumberFormat="1" applyFont="1" applyFill="1" applyBorder="1" applyAlignment="1">
      <alignment horizontal="center" vertical="center" readingOrder="1"/>
      <protection/>
    </xf>
    <xf numFmtId="0" fontId="29" fillId="0" borderId="11" xfId="59" applyNumberFormat="1" applyFont="1" applyFill="1" applyBorder="1" applyAlignment="1">
      <alignment horizontal="center" vertical="center" wrapText="1" readingOrder="1"/>
      <protection/>
    </xf>
    <xf numFmtId="0" fontId="29" fillId="0" borderId="11" xfId="0" applyFont="1" applyBorder="1" applyAlignment="1">
      <alignment horizontal="center" vertical="center" readingOrder="1"/>
    </xf>
    <xf numFmtId="2" fontId="30" fillId="0" borderId="11" xfId="59" applyNumberFormat="1" applyFont="1" applyFill="1" applyBorder="1" applyAlignment="1">
      <alignment horizontal="center" vertical="center" readingOrder="1"/>
      <protection/>
    </xf>
    <xf numFmtId="2" fontId="28" fillId="0" borderId="11" xfId="55" applyNumberFormat="1" applyFont="1" applyFill="1" applyBorder="1" applyAlignment="1" applyProtection="1">
      <alignment horizontal="center" vertical="center" readingOrder="1"/>
      <protection locked="0"/>
    </xf>
    <xf numFmtId="2" fontId="30" fillId="0" borderId="11" xfId="55" applyNumberFormat="1" applyFont="1" applyFill="1" applyBorder="1" applyAlignment="1">
      <alignment horizontal="center" vertical="center" readingOrder="1"/>
      <protection/>
    </xf>
    <xf numFmtId="2" fontId="28" fillId="33" borderId="11" xfId="55" applyNumberFormat="1" applyFont="1" applyFill="1" applyBorder="1" applyAlignment="1" applyProtection="1">
      <alignment horizontal="center" vertical="center" readingOrder="1"/>
      <protection locked="0"/>
    </xf>
    <xf numFmtId="2" fontId="28" fillId="0" borderId="11" xfId="55" applyNumberFormat="1" applyFont="1" applyFill="1" applyBorder="1" applyAlignment="1" applyProtection="1">
      <alignment horizontal="center" vertical="center" wrapText="1" readingOrder="1"/>
      <protection locked="0"/>
    </xf>
    <xf numFmtId="2" fontId="28" fillId="0" borderId="11" xfId="55" applyNumberFormat="1" applyFont="1" applyFill="1" applyBorder="1" applyAlignment="1">
      <alignment horizontal="center" vertical="center" wrapText="1" readingOrder="1"/>
      <protection/>
    </xf>
    <xf numFmtId="2" fontId="28" fillId="0" borderId="11" xfId="59" applyNumberFormat="1" applyFont="1" applyFill="1" applyBorder="1" applyAlignment="1">
      <alignment horizontal="center" vertical="center" readingOrder="1"/>
      <protection/>
    </xf>
    <xf numFmtId="0" fontId="30" fillId="0" borderId="11" xfId="59" applyNumberFormat="1" applyFont="1" applyFill="1" applyBorder="1" applyAlignment="1">
      <alignment horizontal="center" vertical="center" wrapText="1" readingOrder="1"/>
      <protection/>
    </xf>
    <xf numFmtId="0" fontId="29" fillId="0" borderId="11" xfId="0" applyFont="1" applyBorder="1" applyAlignment="1">
      <alignment vertical="top"/>
    </xf>
    <xf numFmtId="0" fontId="31" fillId="0" borderId="11" xfId="59" applyNumberFormat="1" applyFont="1" applyFill="1" applyBorder="1" applyAlignment="1">
      <alignment horizontal="center" vertical="center" readingOrder="1"/>
      <protection/>
    </xf>
    <xf numFmtId="0" fontId="30" fillId="0" borderId="11" xfId="55" applyNumberFormat="1" applyFont="1" applyFill="1" applyBorder="1" applyAlignment="1">
      <alignment horizontal="center" vertical="center" readingOrder="1"/>
      <protection/>
    </xf>
    <xf numFmtId="2" fontId="31" fillId="0" borderId="11"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8" fillId="0" borderId="11" xfId="59" applyNumberFormat="1" applyFont="1" applyFill="1" applyBorder="1" applyAlignment="1">
      <alignment horizontal="center" vertical="center"/>
      <protection/>
    </xf>
    <xf numFmtId="0" fontId="28"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view="pageBreakPreview" zoomScale="55" zoomScaleNormal="55" zoomScaleSheetLayoutView="55" workbookViewId="0" topLeftCell="A1">
      <selection activeCell="BI13" sqref="BI13"/>
    </sheetView>
  </sheetViews>
  <sheetFormatPr defaultColWidth="9.140625" defaultRowHeight="15"/>
  <cols>
    <col min="1" max="1" width="14.28125" style="1" customWidth="1"/>
    <col min="2" max="2" width="72.7109375" style="4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62.5742187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43" t="s">
        <v>1</v>
      </c>
      <c r="C2" s="7" t="s">
        <v>2</v>
      </c>
      <c r="D2" s="7" t="s">
        <v>3</v>
      </c>
      <c r="E2" s="7" t="s">
        <v>4</v>
      </c>
      <c r="J2" s="8"/>
      <c r="K2" s="8"/>
      <c r="L2" s="8"/>
      <c r="O2" s="5"/>
      <c r="P2" s="5"/>
      <c r="Q2" s="6"/>
    </row>
    <row r="3" spans="1:243" s="4" customFormat="1" ht="30" customHeight="1" hidden="1">
      <c r="A3" s="4" t="s">
        <v>5</v>
      </c>
      <c r="B3" s="44"/>
      <c r="IE3" s="6"/>
      <c r="IF3" s="6"/>
      <c r="IG3" s="6"/>
      <c r="IH3" s="6"/>
      <c r="II3" s="6"/>
    </row>
    <row r="4" spans="1:243" s="9" customFormat="1" ht="30" customHeight="1">
      <c r="A4" s="69" t="s">
        <v>44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67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66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86.25" customHeight="1">
      <c r="A8" s="11" t="s">
        <v>42</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6" customFormat="1" ht="18.75" customHeight="1">
      <c r="A10" s="22" t="s">
        <v>8</v>
      </c>
      <c r="B10" s="45" t="s">
        <v>59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37" t="s">
        <v>48</v>
      </c>
      <c r="B11" s="46" t="s">
        <v>14</v>
      </c>
      <c r="C11" s="39" t="s">
        <v>15</v>
      </c>
      <c r="D11" s="39" t="s">
        <v>16</v>
      </c>
      <c r="E11" s="39" t="s">
        <v>17</v>
      </c>
      <c r="F11" s="39" t="s">
        <v>18</v>
      </c>
      <c r="G11" s="39"/>
      <c r="H11" s="39"/>
      <c r="I11" s="39" t="s">
        <v>19</v>
      </c>
      <c r="J11" s="39" t="s">
        <v>20</v>
      </c>
      <c r="K11" s="39" t="s">
        <v>21</v>
      </c>
      <c r="L11" s="39" t="s">
        <v>22</v>
      </c>
      <c r="M11" s="40" t="s">
        <v>47</v>
      </c>
      <c r="N11" s="39" t="s">
        <v>23</v>
      </c>
      <c r="O11" s="39" t="s">
        <v>46</v>
      </c>
      <c r="P11" s="39" t="s">
        <v>24</v>
      </c>
      <c r="Q11" s="39" t="s">
        <v>25</v>
      </c>
      <c r="R11" s="39" t="s">
        <v>26</v>
      </c>
      <c r="S11" s="39" t="s">
        <v>27</v>
      </c>
      <c r="T11" s="39" t="s">
        <v>28</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29</v>
      </c>
      <c r="BB11" s="41" t="s">
        <v>43</v>
      </c>
      <c r="BC11" s="42" t="s">
        <v>30</v>
      </c>
      <c r="IE11" s="17"/>
      <c r="IF11" s="17"/>
      <c r="IG11" s="17"/>
      <c r="IH11" s="17"/>
      <c r="II11" s="17"/>
    </row>
    <row r="12" spans="1:243" s="16" customFormat="1" ht="38.25" customHeight="1">
      <c r="A12" s="37">
        <v>1</v>
      </c>
      <c r="B12" s="45">
        <v>2</v>
      </c>
      <c r="C12" s="37">
        <v>3</v>
      </c>
      <c r="D12" s="37">
        <v>4</v>
      </c>
      <c r="E12" s="37">
        <v>5</v>
      </c>
      <c r="F12" s="37">
        <v>6</v>
      </c>
      <c r="G12" s="37">
        <v>7</v>
      </c>
      <c r="H12" s="37">
        <v>8</v>
      </c>
      <c r="I12" s="37">
        <v>9</v>
      </c>
      <c r="J12" s="37">
        <v>10</v>
      </c>
      <c r="K12" s="37">
        <v>11</v>
      </c>
      <c r="L12" s="37">
        <v>12</v>
      </c>
      <c r="M12" s="38">
        <v>6</v>
      </c>
      <c r="N12" s="38">
        <v>8</v>
      </c>
      <c r="O12" s="38">
        <v>9</v>
      </c>
      <c r="P12" s="38">
        <v>10</v>
      </c>
      <c r="Q12" s="38">
        <v>11</v>
      </c>
      <c r="R12" s="38">
        <v>12</v>
      </c>
      <c r="S12" s="38">
        <v>13</v>
      </c>
      <c r="T12" s="38">
        <v>14</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15</v>
      </c>
      <c r="BB12" s="38">
        <v>7</v>
      </c>
      <c r="BC12" s="38">
        <v>8</v>
      </c>
      <c r="IE12" s="17"/>
      <c r="IF12" s="17"/>
      <c r="IG12" s="17"/>
      <c r="IH12" s="17"/>
      <c r="II12" s="17"/>
    </row>
    <row r="13" spans="1:243" s="16" customFormat="1" ht="167.25" customHeight="1">
      <c r="A13" s="49">
        <v>1</v>
      </c>
      <c r="B13" s="50" t="s">
        <v>53</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IE13" s="17"/>
      <c r="IF13" s="17"/>
      <c r="IG13" s="17"/>
      <c r="IH13" s="17"/>
      <c r="II13" s="17"/>
    </row>
    <row r="14" spans="1:243" s="16" customFormat="1" ht="44.25" customHeight="1">
      <c r="A14" s="49">
        <v>1.1</v>
      </c>
      <c r="B14" s="50" t="s">
        <v>54</v>
      </c>
      <c r="C14" s="52" t="s">
        <v>49</v>
      </c>
      <c r="D14" s="53">
        <v>90</v>
      </c>
      <c r="E14" s="53" t="s">
        <v>63</v>
      </c>
      <c r="F14" s="54"/>
      <c r="G14" s="55"/>
      <c r="H14" s="55"/>
      <c r="I14" s="54" t="s">
        <v>32</v>
      </c>
      <c r="J14" s="56">
        <f aca="true" t="shared" si="0" ref="J14:J21">IF(I14="Less(-)",-1,1)</f>
        <v>1</v>
      </c>
      <c r="K14" s="55" t="s">
        <v>33</v>
      </c>
      <c r="L14" s="55" t="s">
        <v>4</v>
      </c>
      <c r="M14" s="57"/>
      <c r="N14" s="55"/>
      <c r="O14" s="57"/>
      <c r="P14" s="58"/>
      <c r="Q14" s="55"/>
      <c r="R14" s="55"/>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1" ref="BA14:BA21">D14*M14</f>
        <v>0</v>
      </c>
      <c r="BB14" s="60">
        <f aca="true" t="shared" si="2" ref="BB14:BB21">BA14+(BA14*O14/100)</f>
        <v>0</v>
      </c>
      <c r="BC14" s="61" t="str">
        <f aca="true" t="shared" si="3" ref="BC14:BC21">SpellNumber(L14,BB14)</f>
        <v>INR Zero Only</v>
      </c>
      <c r="IE14" s="17"/>
      <c r="IF14" s="17"/>
      <c r="IG14" s="17"/>
      <c r="IH14" s="17"/>
      <c r="II14" s="17"/>
    </row>
    <row r="15" spans="1:243" s="16" customFormat="1" ht="124.5" customHeight="1">
      <c r="A15" s="49">
        <v>2</v>
      </c>
      <c r="B15" s="50" t="s">
        <v>55</v>
      </c>
      <c r="C15" s="52" t="s">
        <v>50</v>
      </c>
      <c r="D15" s="53">
        <v>90</v>
      </c>
      <c r="E15" s="53" t="s">
        <v>63</v>
      </c>
      <c r="F15" s="54"/>
      <c r="G15" s="55"/>
      <c r="H15" s="55"/>
      <c r="I15" s="54" t="s">
        <v>32</v>
      </c>
      <c r="J15" s="56">
        <f t="shared" si="0"/>
        <v>1</v>
      </c>
      <c r="K15" s="55" t="s">
        <v>33</v>
      </c>
      <c r="L15" s="55" t="s">
        <v>4</v>
      </c>
      <c r="M15" s="57"/>
      <c r="N15" s="55"/>
      <c r="O15" s="57"/>
      <c r="P15" s="58"/>
      <c r="Q15" s="55"/>
      <c r="R15" s="55"/>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60">
        <f t="shared" si="2"/>
        <v>0</v>
      </c>
      <c r="BC15" s="61" t="str">
        <f t="shared" si="3"/>
        <v>INR Zero Only</v>
      </c>
      <c r="IE15" s="17"/>
      <c r="IF15" s="17"/>
      <c r="IG15" s="17"/>
      <c r="IH15" s="17"/>
      <c r="II15" s="17"/>
    </row>
    <row r="16" spans="1:243" s="16" customFormat="1" ht="69" customHeight="1">
      <c r="A16" s="49">
        <v>3</v>
      </c>
      <c r="B16" s="50" t="s">
        <v>60</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IE16" s="17"/>
      <c r="IF16" s="17"/>
      <c r="IG16" s="17"/>
      <c r="IH16" s="17"/>
      <c r="II16" s="17"/>
    </row>
    <row r="17" spans="1:243" s="16" customFormat="1" ht="43.5" customHeight="1">
      <c r="A17" s="49">
        <v>3.1</v>
      </c>
      <c r="B17" s="62" t="s">
        <v>56</v>
      </c>
      <c r="C17" s="52" t="s">
        <v>51</v>
      </c>
      <c r="D17" s="53">
        <v>0.25</v>
      </c>
      <c r="E17" s="53" t="s">
        <v>64</v>
      </c>
      <c r="F17" s="54"/>
      <c r="G17" s="55"/>
      <c r="H17" s="55"/>
      <c r="I17" s="54" t="s">
        <v>32</v>
      </c>
      <c r="J17" s="56">
        <f t="shared" si="0"/>
        <v>1</v>
      </c>
      <c r="K17" s="55" t="s">
        <v>33</v>
      </c>
      <c r="L17" s="55" t="s">
        <v>4</v>
      </c>
      <c r="M17" s="57"/>
      <c r="N17" s="55"/>
      <c r="O17" s="57"/>
      <c r="P17" s="58"/>
      <c r="Q17" s="55"/>
      <c r="R17" s="55"/>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60">
        <f t="shared" si="2"/>
        <v>0</v>
      </c>
      <c r="BC17" s="61" t="str">
        <f t="shared" si="3"/>
        <v>INR Zero Only</v>
      </c>
      <c r="IE17" s="17"/>
      <c r="IF17" s="17"/>
      <c r="IG17" s="17"/>
      <c r="IH17" s="17"/>
      <c r="II17" s="17"/>
    </row>
    <row r="18" spans="1:243" s="16" customFormat="1" ht="80.25" customHeight="1">
      <c r="A18" s="49">
        <v>4</v>
      </c>
      <c r="B18" s="50" t="s">
        <v>61</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IE18" s="17"/>
      <c r="IF18" s="17"/>
      <c r="IG18" s="17"/>
      <c r="IH18" s="17"/>
      <c r="II18" s="17"/>
    </row>
    <row r="19" spans="1:243" s="16" customFormat="1" ht="45" customHeight="1">
      <c r="A19" s="49">
        <v>4.1</v>
      </c>
      <c r="B19" s="50" t="s">
        <v>57</v>
      </c>
      <c r="C19" s="52" t="s">
        <v>52</v>
      </c>
      <c r="D19" s="53">
        <v>30</v>
      </c>
      <c r="E19" s="53" t="s">
        <v>31</v>
      </c>
      <c r="F19" s="54"/>
      <c r="G19" s="55"/>
      <c r="H19" s="55"/>
      <c r="I19" s="54" t="s">
        <v>32</v>
      </c>
      <c r="J19" s="56">
        <f t="shared" si="0"/>
        <v>1</v>
      </c>
      <c r="K19" s="55" t="s">
        <v>33</v>
      </c>
      <c r="L19" s="55" t="s">
        <v>4</v>
      </c>
      <c r="M19" s="57"/>
      <c r="N19" s="55"/>
      <c r="O19" s="57"/>
      <c r="P19" s="58"/>
      <c r="Q19" s="55"/>
      <c r="R19" s="55"/>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60">
        <f t="shared" si="2"/>
        <v>0</v>
      </c>
      <c r="BC19" s="61" t="str">
        <f t="shared" si="3"/>
        <v>INR Zero Only</v>
      </c>
      <c r="IE19" s="17"/>
      <c r="IF19" s="17"/>
      <c r="IG19" s="17"/>
      <c r="IH19" s="17"/>
      <c r="II19" s="17"/>
    </row>
    <row r="20" spans="1:243" s="16" customFormat="1" ht="73.5" customHeight="1">
      <c r="A20" s="49">
        <v>5</v>
      </c>
      <c r="B20" s="50" t="s">
        <v>62</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IE20" s="17"/>
      <c r="IF20" s="17"/>
      <c r="IG20" s="17"/>
      <c r="IH20" s="17"/>
      <c r="II20" s="17"/>
    </row>
    <row r="21" spans="1:243" s="16" customFormat="1" ht="43.5" customHeight="1">
      <c r="A21" s="49">
        <v>5.1</v>
      </c>
      <c r="B21" s="62" t="s">
        <v>58</v>
      </c>
      <c r="C21" s="52" t="s">
        <v>36</v>
      </c>
      <c r="D21" s="53">
        <v>60</v>
      </c>
      <c r="E21" s="53" t="s">
        <v>65</v>
      </c>
      <c r="F21" s="54"/>
      <c r="G21" s="55"/>
      <c r="H21" s="55"/>
      <c r="I21" s="54" t="s">
        <v>32</v>
      </c>
      <c r="J21" s="56">
        <f t="shared" si="0"/>
        <v>1</v>
      </c>
      <c r="K21" s="55" t="s">
        <v>33</v>
      </c>
      <c r="L21" s="55" t="s">
        <v>4</v>
      </c>
      <c r="M21" s="57"/>
      <c r="N21" s="55"/>
      <c r="O21" s="57"/>
      <c r="P21" s="58"/>
      <c r="Q21" s="55"/>
      <c r="R21" s="55"/>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0</v>
      </c>
      <c r="BB21" s="60">
        <f t="shared" si="2"/>
        <v>0</v>
      </c>
      <c r="BC21" s="61" t="str">
        <f t="shared" si="3"/>
        <v>INR Zero Only</v>
      </c>
      <c r="IE21" s="17"/>
      <c r="IF21" s="17"/>
      <c r="IG21" s="17"/>
      <c r="IH21" s="17"/>
      <c r="II21" s="17"/>
    </row>
    <row r="22" spans="1:243" s="18" customFormat="1" ht="58.5" customHeight="1">
      <c r="A22" s="72" t="s">
        <v>35</v>
      </c>
      <c r="B22" s="73"/>
      <c r="C22" s="51"/>
      <c r="D22" s="51"/>
      <c r="E22" s="51"/>
      <c r="F22" s="52"/>
      <c r="G22" s="51"/>
      <c r="H22" s="63"/>
      <c r="I22" s="63"/>
      <c r="J22" s="63"/>
      <c r="K22" s="63"/>
      <c r="L22" s="51"/>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t="e">
        <f>SUM(#REF!)</f>
        <v>#REF!</v>
      </c>
      <c r="BB22" s="65">
        <f>SUM(BB14:BB21)</f>
        <v>0</v>
      </c>
      <c r="BC22" s="61" t="str">
        <f>SpellNumber($E$2,BB22)</f>
        <v>INR Zero Only</v>
      </c>
      <c r="IA22" s="18" t="s">
        <v>35</v>
      </c>
      <c r="IE22" s="19"/>
      <c r="IF22" s="19" t="s">
        <v>34</v>
      </c>
      <c r="IG22" s="19" t="s">
        <v>36</v>
      </c>
      <c r="IH22" s="19">
        <v>10</v>
      </c>
      <c r="II22" s="19" t="s">
        <v>31</v>
      </c>
    </row>
    <row r="23" spans="1:243" s="20" customFormat="1" ht="54.75" customHeight="1" hidden="1">
      <c r="A23" s="36" t="s">
        <v>37</v>
      </c>
      <c r="B23" s="47"/>
      <c r="C23" s="25"/>
      <c r="D23" s="26"/>
      <c r="E23" s="27" t="s">
        <v>38</v>
      </c>
      <c r="F23" s="28"/>
      <c r="G23" s="29"/>
      <c r="H23" s="30"/>
      <c r="I23" s="30"/>
      <c r="J23" s="30"/>
      <c r="K23" s="31"/>
      <c r="L23" s="32"/>
      <c r="M23" s="33" t="s">
        <v>39</v>
      </c>
      <c r="N23" s="30"/>
      <c r="O23" s="24"/>
      <c r="P23" s="24"/>
      <c r="Q23" s="24"/>
      <c r="R23" s="24"/>
      <c r="S23" s="24"/>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4">
        <f>IF(ISBLANK(F23),0,IF(E23="Excess (+)",ROUND(BA22+(BA22*F23),2),IF(E23="Less (-)",ROUND(BA22+(BA22*F23*(-1)),2),0)))</f>
        <v>0</v>
      </c>
      <c r="BB23" s="35">
        <f>ROUND(BA23,0)</f>
        <v>0</v>
      </c>
      <c r="BC23" s="23" t="str">
        <f>SpellNumber(L23,BB23)</f>
        <v> Zero Only</v>
      </c>
      <c r="IA23" s="20" t="s">
        <v>37</v>
      </c>
      <c r="IE23" s="21" t="s">
        <v>38</v>
      </c>
      <c r="IF23" s="21"/>
      <c r="IG23" s="21"/>
      <c r="IH23" s="21"/>
      <c r="II23" s="21"/>
    </row>
    <row r="24" spans="1:243" s="20" customFormat="1" ht="43.5" customHeight="1">
      <c r="A24" s="74" t="s">
        <v>40</v>
      </c>
      <c r="B24" s="75"/>
      <c r="C24" s="67" t="str">
        <f>SpellNumber($E$2,BB22)</f>
        <v>INR Zero Only</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IA24" s="20" t="s">
        <v>40</v>
      </c>
      <c r="IC24" s="20" t="s">
        <v>45</v>
      </c>
      <c r="IE24" s="21"/>
      <c r="IF24" s="21"/>
      <c r="IG24" s="21"/>
      <c r="IH24" s="21"/>
      <c r="II24" s="21"/>
    </row>
  </sheetData>
  <sheetProtection password="E491" sheet="1"/>
  <mergeCells count="10">
    <mergeCell ref="A9:BC9"/>
    <mergeCell ref="C24:BC24"/>
    <mergeCell ref="A1:L1"/>
    <mergeCell ref="A4:BC4"/>
    <mergeCell ref="A5:BC5"/>
    <mergeCell ref="A6:BC6"/>
    <mergeCell ref="A7:BC7"/>
    <mergeCell ref="B8:BC8"/>
    <mergeCell ref="A22:B22"/>
    <mergeCell ref="A24:B24"/>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allowBlank="1" showInputMessage="1" showErrorMessage="1" promptTitle="Itemcode/Make" prompt="Please enter text" sqref="F22 C14:C15 C17 C19 C21">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O15 M14:M15 M17 O17 O19 M19 M21 O21">
      <formula1>0</formula1>
      <formula2>999999999999999</formula2>
    </dataValidation>
    <dataValidation type="decimal" allowBlank="1" showInputMessage="1" showErrorMessage="1" promptTitle="Quantity" prompt="Please enter the Quantity for this item. " errorTitle="Invalid Entry" error="Only Numeric Values are allowed. " sqref="F14:F15 D14:D15 D17 F17 F19 D19 D21 F21">
      <formula1>0</formula1>
      <formula2>999999999999999</formula2>
    </dataValidation>
    <dataValidation allowBlank="1" showInputMessage="1" showErrorMessage="1" promptTitle="Addition / Deduction" prompt="Please Choose the correct One" sqref="J14:J15 J17 J19 J21">
      <formula1>0</formula1>
      <formula2>0</formula2>
    </dataValidation>
    <dataValidation type="list" showErrorMessage="1" sqref="I14:I15 I17 I19 I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5 N17 N19 N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 R19 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 Q19 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5 G17:H17 G19:H19 G21:H21">
      <formula1>0</formula1>
      <formula2>999999999999999</formula2>
    </dataValidation>
    <dataValidation allowBlank="1" showInputMessage="1" showErrorMessage="1" promptTitle="Units" prompt="Please enter Units in text" sqref="E14:E15 E17 E19 E21">
      <formula1>0</formula1>
      <formula2>0</formula2>
    </dataValidation>
    <dataValidation type="list" allowBlank="1" showErrorMessage="1" sqref="K14:K15 K17 K19 K21">
      <formula1>"Partial Conversion,Full Conversion"</formula1>
      <formula2>0</formula2>
    </dataValidation>
    <dataValidation type="list" allowBlank="1" showInputMessage="1" showErrorMessage="1" sqref="L14:L15 L17 L19 L21:L24">
      <formula1>"INR"</formula1>
    </dataValidation>
  </dataValidations>
  <printOptions/>
  <pageMargins left="0.35" right="0.24027777777777778" top="0.75" bottom="0.44027777777777777" header="0.5118055555555555" footer="0.5118055555555555"/>
  <pageSetup horizontalDpi="300" verticalDpi="300" orientation="landscape" paperSize="9" scale="41"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41</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2023-10-14T16:36:03Z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