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<sst xmlns="http://schemas.openxmlformats.org/spreadsheetml/2006/main" count="129" uniqueCount="61">
  <si>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</si>
  <si>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</si>
  <si>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</si>
  <si>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</si>
  <si>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</si>
  <si>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</si>
  <si>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</si>
  <si>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</si>
  <si>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</si>
  <si>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</si>
  <si>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</si>
  <si>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</si>
  <si>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</si>
  <si>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</si>
  <si>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</si>
  <si>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</si>
  <si>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</si>
  <si>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</si>
  <si>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</si>
  <si>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</si>
  <si>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</si>
  <si>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</si>
  <si>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</si>
  <si>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</si>
  <si>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</si>
  <si>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</si>
  <si>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</si>
  <si>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</si>
  <si>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</si>
  <si>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</si>
  <si>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</si>
  <si>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</si>
  <si>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</si>
  <si>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</si>
  <si>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</si>
  <si>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</si>
  <si>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</si>
  <si>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</si>
  <si>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</si>
  <si>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</si>
  <si>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</si>
  <si>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</si>
  <si>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</si>
  <si>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</si>
  <si>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</si>
  <si>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</si>
  <si>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</si>
  <si>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</si>
  <si>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</si>
  <si>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</si>
  <si>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</si>
  <si>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</si>
  <si>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Name of Work: &lt;Refurbishment of the music room in hostels-5 at IISER Mohali&gt;</t>
  </si>
  <si>
    <t>Contract No:  &lt;IISER/EEEO/EstimateP/23-24/5&gt;</t>
  </si>
  <si>
    <t>sqft</t>
  </si>
  <si>
    <t>A</t>
  </si>
  <si>
    <t>B</t>
  </si>
  <si>
    <t>C</t>
  </si>
  <si>
    <t>P/f of pre laminated acoustic wooden wall panelling 12mm thick with GI channel and clamp all complete as per direction of Engineer in charge. (Make: DEXUN, GYP, ARMSTRONG).</t>
  </si>
  <si>
    <t>P/f of loop pile carpet of height 5mm with adhesive all complete  as per direction of engineer encharge (Make: Bajaj, Universal, Classic)</t>
  </si>
  <si>
    <t>P/f of acoustic glass wool fiber tiles coered with crape / morfino fabric 25mm thickness with GI frameP/f of pre laminated acoustic wooden wall panelling 12mm thick with GI channel and clamp all complete as per direction of Engineer in charge. (Make: DEXUN, GYP, ARMSTRONG).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</si>
</sst>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2" fontId="24" fillId="0" borderId="11" xfId="0" applyNumberFormat="1" applyFont="1" applyFill="1" applyBorder="1" applyAlignment="1">
      <alignment horizontal="center" vertical="center" readingOrder="1"/>
    </xf>
    <xf numFmtId="0" fontId="24" fillId="0" borderId="11" xfId="0" applyFont="1" applyFill="1" applyBorder="1" applyAlignment="1">
      <alignment horizontal="center" vertical="center" readingOrder="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59" fillId="0" borderId="11" xfId="0" applyFont="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55" zoomScaleNormal="55" zoomScaleSheetLayoutView="55" workbookViewId="0" topLeftCell="A1">
      <selection activeCell="BG11" sqref="BG11"/>
    </sheetView>
  </sheetViews>
  <sheetFormatPr defaultColWidth="9.140625" defaultRowHeight="15"/>
  <cols>
    <col min="1" max="1" width="14.28125" style="1" customWidth="1"/>
    <col min="2" max="2" width="111.421875" style="6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56" t="s">
        <v>1</v>
      </c>
      <c r="C2" s="7" t="s">
        <v>2</v>
      </c>
      <c r="D2" s="7" t="s">
        <v>3</v>
      </c>
      <c r="E2" s="7" t="s">
        <v>4</v>
      </c>
      <c r="J2" s="8"/>
      <c r="K2" s="8"/>
      <c r="L2" s="8"/>
      <c r="O2" s="5"/>
      <c r="P2" s="5"/>
      <c r="Q2" s="6"/>
    </row>
    <row r="3" spans="1:243" s="4" customFormat="1" ht="30" customHeight="1" hidden="1">
      <c r="A3" s="4" t="s">
        <v>5</v>
      </c>
      <c r="B3" s="57"/>
      <c r="IE3" s="6"/>
      <c r="IF3" s="6"/>
      <c r="IG3" s="6"/>
      <c r="IH3" s="6"/>
      <c r="II3" s="6"/>
    </row>
    <row r="4" spans="1:243" s="9" customFormat="1" ht="30" customHeight="1">
      <c r="A4" s="66" t="s">
        <v>45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53</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117.75" customHeight="1">
      <c r="A8" s="11" t="s">
        <v>43</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51</v>
      </c>
      <c r="B11" s="58" t="s">
        <v>14</v>
      </c>
      <c r="C11" s="52" t="s">
        <v>15</v>
      </c>
      <c r="D11" s="52" t="s">
        <v>16</v>
      </c>
      <c r="E11" s="52" t="s">
        <v>17</v>
      </c>
      <c r="F11" s="52" t="s">
        <v>18</v>
      </c>
      <c r="G11" s="52"/>
      <c r="H11" s="52"/>
      <c r="I11" s="52" t="s">
        <v>19</v>
      </c>
      <c r="J11" s="52" t="s">
        <v>20</v>
      </c>
      <c r="K11" s="52" t="s">
        <v>21</v>
      </c>
      <c r="L11" s="52" t="s">
        <v>22</v>
      </c>
      <c r="M11" s="53" t="s">
        <v>50</v>
      </c>
      <c r="N11" s="52" t="s">
        <v>23</v>
      </c>
      <c r="O11" s="52" t="s">
        <v>48</v>
      </c>
      <c r="P11" s="52" t="s">
        <v>24</v>
      </c>
      <c r="Q11" s="52" t="s">
        <v>25</v>
      </c>
      <c r="R11" s="52" t="s">
        <v>26</v>
      </c>
      <c r="S11" s="52" t="s">
        <v>27</v>
      </c>
      <c r="T11" s="52" t="s">
        <v>28</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29</v>
      </c>
      <c r="BB11" s="54" t="s">
        <v>44</v>
      </c>
      <c r="BC11" s="55" t="s">
        <v>30</v>
      </c>
      <c r="IE11" s="17"/>
      <c r="IF11" s="17"/>
      <c r="IG11" s="17"/>
      <c r="IH11" s="17"/>
      <c r="II11" s="17"/>
    </row>
    <row r="12" spans="1:243" s="16" customFormat="1" ht="38.25" customHeight="1">
      <c r="A12" s="50">
        <v>1</v>
      </c>
      <c r="B12" s="22">
        <v>2</v>
      </c>
      <c r="C12" s="50">
        <v>3</v>
      </c>
      <c r="D12" s="50">
        <v>4</v>
      </c>
      <c r="E12" s="50">
        <v>5</v>
      </c>
      <c r="F12" s="50">
        <v>6</v>
      </c>
      <c r="G12" s="50">
        <v>7</v>
      </c>
      <c r="H12" s="50">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49.25" customHeight="1">
      <c r="A13" s="22">
        <v>1</v>
      </c>
      <c r="B13" s="73" t="s">
        <v>58</v>
      </c>
      <c r="C13" s="43" t="s">
        <v>31</v>
      </c>
      <c r="D13" s="61">
        <v>650</v>
      </c>
      <c r="E13" s="62" t="s">
        <v>54</v>
      </c>
      <c r="F13" s="36"/>
      <c r="G13" s="37"/>
      <c r="H13" s="37"/>
      <c r="I13" s="36" t="s">
        <v>33</v>
      </c>
      <c r="J13" s="38">
        <f>IF(I13="Less(-)",-1,1)</f>
        <v>1</v>
      </c>
      <c r="K13" s="37" t="s">
        <v>34</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42" t="str">
        <f>SpellNumber(L13,BB13)</f>
        <v>INR Zero Only</v>
      </c>
      <c r="IA13" s="16">
        <v>1</v>
      </c>
      <c r="IB13" s="16" t="s">
        <v>55</v>
      </c>
      <c r="IC13" s="16" t="s">
        <v>31</v>
      </c>
      <c r="ID13" s="16">
        <v>650</v>
      </c>
      <c r="IE13" s="17" t="s">
        <v>54</v>
      </c>
      <c r="IF13" s="17"/>
      <c r="IG13" s="17"/>
      <c r="IH13" s="17"/>
      <c r="II13" s="17"/>
    </row>
    <row r="14" spans="1:243" s="16" customFormat="1" ht="114.75" customHeight="1">
      <c r="A14" s="22">
        <v>2</v>
      </c>
      <c r="B14" s="73" t="s">
        <v>60</v>
      </c>
      <c r="C14" s="43" t="s">
        <v>46</v>
      </c>
      <c r="D14" s="61">
        <v>1100</v>
      </c>
      <c r="E14" s="62" t="s">
        <v>54</v>
      </c>
      <c r="F14" s="36"/>
      <c r="G14" s="37"/>
      <c r="H14" s="37"/>
      <c r="I14" s="36" t="s">
        <v>33</v>
      </c>
      <c r="J14" s="38">
        <f>IF(I14="Less(-)",-1,1)</f>
        <v>1</v>
      </c>
      <c r="K14" s="37" t="s">
        <v>34</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42" t="str">
        <f>SpellNumber(L14,BB14)</f>
        <v>INR Zero Only</v>
      </c>
      <c r="IA14" s="16">
        <v>2</v>
      </c>
      <c r="IB14" s="16" t="s">
        <v>56</v>
      </c>
      <c r="IC14" s="16" t="s">
        <v>46</v>
      </c>
      <c r="ID14" s="16">
        <v>1100</v>
      </c>
      <c r="IE14" s="17" t="s">
        <v>54</v>
      </c>
      <c r="IF14" s="17"/>
      <c r="IG14" s="17"/>
      <c r="IH14" s="17"/>
      <c r="II14" s="17"/>
    </row>
    <row r="15" spans="1:243" s="16" customFormat="1" ht="99.75" customHeight="1">
      <c r="A15" s="22">
        <v>3</v>
      </c>
      <c r="B15" s="73" t="s">
        <v>59</v>
      </c>
      <c r="C15" s="43" t="s">
        <v>49</v>
      </c>
      <c r="D15" s="61">
        <v>2000</v>
      </c>
      <c r="E15" s="62" t="s">
        <v>54</v>
      </c>
      <c r="F15" s="36"/>
      <c r="G15" s="37"/>
      <c r="H15" s="37"/>
      <c r="I15" s="36" t="s">
        <v>33</v>
      </c>
      <c r="J15" s="38">
        <f>IF(I15="Less(-)",-1,1)</f>
        <v>1</v>
      </c>
      <c r="K15" s="37" t="s">
        <v>34</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42" t="str">
        <f>SpellNumber(L15,BB15)</f>
        <v>INR Zero Only</v>
      </c>
      <c r="IA15" s="16">
        <v>3</v>
      </c>
      <c r="IB15" s="16" t="s">
        <v>57</v>
      </c>
      <c r="IC15" s="16" t="s">
        <v>49</v>
      </c>
      <c r="ID15" s="16">
        <v>2000</v>
      </c>
      <c r="IE15" s="17" t="s">
        <v>54</v>
      </c>
      <c r="IF15" s="17"/>
      <c r="IG15" s="17"/>
      <c r="IH15" s="17"/>
      <c r="II15" s="17"/>
    </row>
    <row r="16" spans="1:243" s="18" customFormat="1" ht="58.5" customHeight="1">
      <c r="A16" s="69" t="s">
        <v>36</v>
      </c>
      <c r="B16" s="70"/>
      <c r="C16" s="45"/>
      <c r="D16" s="45"/>
      <c r="E16" s="45"/>
      <c r="F16" s="43"/>
      <c r="G16" s="45"/>
      <c r="H16" s="46"/>
      <c r="I16" s="46"/>
      <c r="J16" s="46"/>
      <c r="K16" s="46"/>
      <c r="L16" s="45"/>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f>SUM(BA13:BA15)</f>
        <v>0</v>
      </c>
      <c r="BB16" s="48">
        <f>SUM(BB13:BB15)</f>
        <v>0</v>
      </c>
      <c r="BC16" s="42" t="str">
        <f>SpellNumber($E$2,BB16)</f>
        <v>INR Zero Only</v>
      </c>
      <c r="IA16" s="18" t="s">
        <v>36</v>
      </c>
      <c r="IE16" s="19"/>
      <c r="IF16" s="19" t="s">
        <v>35</v>
      </c>
      <c r="IG16" s="19" t="s">
        <v>37</v>
      </c>
      <c r="IH16" s="19">
        <v>10</v>
      </c>
      <c r="II16" s="19" t="s">
        <v>32</v>
      </c>
    </row>
    <row r="17" spans="1:243" s="20" customFormat="1" ht="54.75" customHeight="1" hidden="1">
      <c r="A17" s="49" t="s">
        <v>38</v>
      </c>
      <c r="B17" s="59"/>
      <c r="C17" s="25"/>
      <c r="D17" s="26"/>
      <c r="E17" s="27" t="s">
        <v>39</v>
      </c>
      <c r="F17" s="28"/>
      <c r="G17" s="29"/>
      <c r="H17" s="30"/>
      <c r="I17" s="30"/>
      <c r="J17" s="30"/>
      <c r="K17" s="31"/>
      <c r="L17" s="32"/>
      <c r="M17" s="33" t="s">
        <v>40</v>
      </c>
      <c r="N17" s="30"/>
      <c r="O17" s="24"/>
      <c r="P17" s="24"/>
      <c r="Q17" s="24"/>
      <c r="R17" s="24"/>
      <c r="S17" s="24"/>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4">
        <f>IF(ISBLANK(F17),0,IF(E17="Excess (+)",ROUND(BA16+(BA16*F17),2),IF(E17="Less (-)",ROUND(BA16+(BA16*F17*(-1)),2),0)))</f>
        <v>0</v>
      </c>
      <c r="BB17" s="35">
        <f>ROUND(BA17,0)</f>
        <v>0</v>
      </c>
      <c r="BC17" s="23" t="str">
        <f>SpellNumber(L17,BB17)</f>
        <v> Zero Only</v>
      </c>
      <c r="IA17" s="20" t="s">
        <v>38</v>
      </c>
      <c r="IE17" s="21" t="s">
        <v>39</v>
      </c>
      <c r="IF17" s="21"/>
      <c r="IG17" s="21"/>
      <c r="IH17" s="21"/>
      <c r="II17" s="21"/>
    </row>
    <row r="18" spans="1:243" s="20" customFormat="1" ht="43.5" customHeight="1">
      <c r="A18" s="69" t="s">
        <v>41</v>
      </c>
      <c r="B18" s="70"/>
      <c r="C18" s="64" t="str">
        <f>SpellNumber($E$2,BB16)</f>
        <v>INR Zero Only</v>
      </c>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IA18" s="20" t="s">
        <v>41</v>
      </c>
      <c r="IC18" s="20" t="s">
        <v>47</v>
      </c>
      <c r="IE18" s="21"/>
      <c r="IF18" s="21"/>
      <c r="IG18" s="21"/>
      <c r="IH18" s="21"/>
      <c r="II18" s="21"/>
    </row>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15 M13:M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L13 L15:L18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42</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2023-10-07T00:47:43Z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