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<sst xmlns="http://schemas.openxmlformats.org/spreadsheetml/2006/main" count="121" uniqueCount="60">
  <si>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</si>
  <si>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</si>
  <si>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</si>
  <si>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</si>
  <si>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</si>
  <si>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</si>
  <si>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</si>
  <si>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</si>
  <si>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</si>
  <si>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</si>
  <si>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</si>
  <si>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</si>
  <si>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</si>
  <si>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</si>
  <si>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</si>
  <si>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</si>
  <si>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</si>
  <si>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</si>
  <si>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</si>
  <si>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</si>
  <si>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</si>
  <si>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</si>
  <si>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</si>
  <si>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</si>
  <si>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</si>
  <si>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</si>
  <si>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</si>
  <si>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</si>
  <si>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</si>
  <si>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</si>
  <si>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</si>
  <si>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</si>
  <si>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</si>
  <si>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</si>
  <si>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</si>
  <si>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</si>
  <si>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</si>
  <si>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</si>
  <si>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</si>
  <si>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</si>
  <si>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</si>
  <si>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</si>
  <si>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</si>
  <si>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</si>
  <si>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</si>
  <si>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</si>
  <si>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</si>
  <si>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</si>
  <si>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</si>
  <si>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</si>
  <si>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</si>
  <si>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</si>
  <si>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</si>
  <si>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Repair of damaged/ loose ducting joints, drilling and re fixing with self threaded screws, fibre sheet coationg with adhessive, ovewrlapping including welding where ever is required</t>
  </si>
  <si>
    <t>Joint</t>
  </si>
  <si>
    <t>Contract No:  &lt;IIISER/EEEO/EstimateP/22-23/6&gt;</t>
  </si>
  <si>
    <t>Name of Work: &lt;SITC of AHU for Dr. V. Ananth lab in AB-2 at IISER Mohali.&gt;</t>
  </si>
  <si>
    <t>S/I/T/C of double skin AHU horizontal floor mounted having following specifications:-</t>
  </si>
  <si>
    <t>CFM- 6600, static pressure-125mmwg, belt dried, chilled water coil having copper piping and aluminium fills capacity 15 TR, 4 nos of strip heater capacity 3KW each, inlet and outlet air connection on the top, fresh air damper 450x450mm at the backside, blower type DC dia 450 mm, noise level @1mtr distance 75.8, motor rating 7.5 KW, Make EDGETECH Model ETU-080H-NTB50</t>
  </si>
  <si>
    <t>Old Existing AHU, CFM-6600 (which includes air blower, blower motor, cooling coil &amp; AHU panels) buy back.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</si>
</sst>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sz val="18"/>
      <color rgb="FF00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4" fillId="0" borderId="10"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59" fillId="0" borderId="10" xfId="0" applyFont="1" applyBorder="1" applyAlignment="1">
      <alignment horizontal="center" vertical="center" wrapText="1"/>
    </xf>
    <xf numFmtId="0" fontId="60" fillId="0" borderId="10" xfId="0" applyFont="1" applyBorder="1" applyAlignment="1">
      <alignment horizontal="left" vertical="top" wrapText="1"/>
    </xf>
    <xf numFmtId="2" fontId="7" fillId="37" borderId="10" xfId="55" applyNumberFormat="1" applyFont="1" applyFill="1" applyBorder="1" applyAlignment="1" applyProtection="1">
      <alignment horizontal="left" vertical="center"/>
      <protection locked="0"/>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8"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55" zoomScaleNormal="55" zoomScaleSheetLayoutView="55" workbookViewId="0" topLeftCell="A11">
      <selection activeCell="BD25" sqref="BD25"/>
    </sheetView>
  </sheetViews>
  <sheetFormatPr defaultColWidth="9.140625" defaultRowHeight="15"/>
  <cols>
    <col min="1" max="1" width="14.28125" style="51" customWidth="1"/>
    <col min="2" max="2" width="83.0039062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46.5742187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70" t="s">
        <v>46</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1" customFormat="1" ht="104.25" customHeight="1">
      <c r="A8" s="48" t="s">
        <v>44</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2"/>
      <c r="IF8" s="12"/>
      <c r="IG8" s="12"/>
      <c r="IH8" s="12"/>
      <c r="II8" s="12"/>
    </row>
    <row r="9" spans="1:243" s="13"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4"/>
      <c r="IF9" s="14"/>
      <c r="IG9" s="14"/>
      <c r="IH9" s="14"/>
      <c r="II9" s="14"/>
    </row>
    <row r="10" spans="1:243" s="15" customFormat="1" ht="18.7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62.25" customHeight="1">
      <c r="A13" s="52">
        <v>1</v>
      </c>
      <c r="B13" s="65" t="s">
        <v>57</v>
      </c>
      <c r="C13" s="60"/>
      <c r="D13" s="64"/>
      <c r="E13" s="64"/>
      <c r="F13" s="58"/>
      <c r="G13" s="54"/>
      <c r="H13" s="54"/>
      <c r="I13" s="58"/>
      <c r="J13" s="59"/>
      <c r="K13" s="54"/>
      <c r="L13" s="54"/>
      <c r="M13" s="66"/>
      <c r="N13" s="54"/>
      <c r="O13" s="66"/>
      <c r="P13" s="55"/>
      <c r="Q13" s="54"/>
      <c r="R13" s="54"/>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c r="BB13" s="57"/>
      <c r="BC13" s="44"/>
      <c r="IA13" s="15">
        <v>1</v>
      </c>
      <c r="IB13" s="15" t="s">
        <v>52</v>
      </c>
      <c r="IC13" s="15" t="s">
        <v>32</v>
      </c>
      <c r="ID13" s="15">
        <v>73</v>
      </c>
      <c r="IE13" s="16" t="s">
        <v>50</v>
      </c>
      <c r="IF13" s="16"/>
      <c r="IG13" s="16"/>
      <c r="IH13" s="16"/>
      <c r="II13" s="16"/>
    </row>
    <row r="14" spans="1:243" s="15" customFormat="1" ht="171.75" customHeight="1">
      <c r="A14" s="52">
        <v>1.2</v>
      </c>
      <c r="B14" s="65" t="s">
        <v>58</v>
      </c>
      <c r="C14" s="60" t="s">
        <v>32</v>
      </c>
      <c r="D14" s="64">
        <v>1</v>
      </c>
      <c r="E14" s="64" t="s">
        <v>33</v>
      </c>
      <c r="F14" s="58"/>
      <c r="G14" s="54"/>
      <c r="H14" s="54"/>
      <c r="I14" s="58" t="s">
        <v>34</v>
      </c>
      <c r="J14" s="59">
        <f>IF(I14="Less(-)",-1,1)</f>
        <v>1</v>
      </c>
      <c r="K14" s="54" t="s">
        <v>35</v>
      </c>
      <c r="L14" s="54" t="s">
        <v>4</v>
      </c>
      <c r="M14" s="53"/>
      <c r="N14" s="54"/>
      <c r="O14" s="53"/>
      <c r="P14" s="55"/>
      <c r="Q14" s="54"/>
      <c r="R14" s="54"/>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D14*M14</f>
        <v>0</v>
      </c>
      <c r="BB14" s="57">
        <f>BA14+(BA14*O14/100)</f>
        <v>0</v>
      </c>
      <c r="BC14" s="44" t="str">
        <f>SpellNumber(L14,BB14)</f>
        <v>INR Zero Only</v>
      </c>
      <c r="IE14" s="16"/>
      <c r="IF14" s="16"/>
      <c r="IG14" s="16"/>
      <c r="IH14" s="16"/>
      <c r="II14" s="16"/>
    </row>
    <row r="15" spans="1:243" s="15" customFormat="1" ht="71.25" customHeight="1">
      <c r="A15" s="52">
        <v>2</v>
      </c>
      <c r="B15" s="65" t="s">
        <v>59</v>
      </c>
      <c r="C15" s="60" t="s">
        <v>51</v>
      </c>
      <c r="D15" s="64">
        <v>1</v>
      </c>
      <c r="E15" s="64" t="s">
        <v>18</v>
      </c>
      <c r="F15" s="58"/>
      <c r="G15" s="54"/>
      <c r="H15" s="54"/>
      <c r="I15" s="58" t="s">
        <v>34</v>
      </c>
      <c r="J15" s="59">
        <f>IF(I15="Less(-)",-1,1)</f>
        <v>1</v>
      </c>
      <c r="K15" s="54" t="s">
        <v>35</v>
      </c>
      <c r="L15" s="54" t="s">
        <v>4</v>
      </c>
      <c r="M15" s="53"/>
      <c r="N15" s="54"/>
      <c r="O15" s="53"/>
      <c r="P15" s="55"/>
      <c r="Q15" s="54"/>
      <c r="R15" s="54"/>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D15*M15</f>
        <v>0</v>
      </c>
      <c r="BB15" s="57">
        <f>BA15+(BA15*O15/100)</f>
        <v>0</v>
      </c>
      <c r="BC15" s="44" t="str">
        <f>SpellNumber(L15,BB15)</f>
        <v>INR Zero Only</v>
      </c>
      <c r="IA15" s="15">
        <v>2</v>
      </c>
      <c r="IB15" s="61" t="s">
        <v>53</v>
      </c>
      <c r="IC15" s="15" t="s">
        <v>51</v>
      </c>
      <c r="ID15" s="15">
        <v>50</v>
      </c>
      <c r="IE15" s="16" t="s">
        <v>54</v>
      </c>
      <c r="IF15" s="16"/>
      <c r="IG15" s="16"/>
      <c r="IH15" s="16"/>
      <c r="II15" s="16"/>
    </row>
    <row r="16" spans="1:243" s="17" customFormat="1" ht="58.5" customHeight="1">
      <c r="A16" s="73" t="s">
        <v>37</v>
      </c>
      <c r="B16" s="74"/>
      <c r="C16" s="30"/>
      <c r="D16" s="30"/>
      <c r="E16" s="30"/>
      <c r="F16" s="29"/>
      <c r="G16" s="30"/>
      <c r="H16" s="31"/>
      <c r="I16" s="31"/>
      <c r="J16" s="31"/>
      <c r="K16" s="31"/>
      <c r="L16" s="30"/>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3">
        <f>BA14-BA15</f>
        <v>0</v>
      </c>
      <c r="BB16" s="43">
        <f>BB14-BB15</f>
        <v>0</v>
      </c>
      <c r="BC16" s="44" t="str">
        <f>SpellNumber($E$2,BB16)</f>
        <v>INR Zero Only</v>
      </c>
      <c r="IA16" s="17" t="s">
        <v>37</v>
      </c>
      <c r="IE16" s="18"/>
      <c r="IF16" s="18" t="s">
        <v>36</v>
      </c>
      <c r="IG16" s="18" t="s">
        <v>38</v>
      </c>
      <c r="IH16" s="18">
        <v>10</v>
      </c>
      <c r="II16" s="18" t="s">
        <v>33</v>
      </c>
    </row>
    <row r="17" spans="1:243" s="19" customFormat="1" ht="54.75" customHeight="1" hidden="1">
      <c r="A17" s="50" t="s">
        <v>39</v>
      </c>
      <c r="B17" s="21"/>
      <c r="C17" s="33"/>
      <c r="D17" s="34"/>
      <c r="E17" s="62" t="s">
        <v>40</v>
      </c>
      <c r="F17" s="63"/>
      <c r="G17" s="35"/>
      <c r="H17" s="36"/>
      <c r="I17" s="36"/>
      <c r="J17" s="36"/>
      <c r="K17" s="37"/>
      <c r="L17" s="38"/>
      <c r="M17" s="39" t="s">
        <v>41</v>
      </c>
      <c r="N17" s="36"/>
      <c r="O17" s="32"/>
      <c r="P17" s="32"/>
      <c r="Q17" s="32"/>
      <c r="R17" s="32"/>
      <c r="S17" s="32"/>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40">
        <f>IF(ISBLANK(F17),0,IF(E17="Excess (+)",ROUND(BA16+(BA16*F17),2),IF(E17="Less (-)",ROUND(BA16+(BA16*F17*(-1)),2),0)))</f>
        <v>0</v>
      </c>
      <c r="BB17" s="41">
        <f>ROUND(BA17,0)</f>
        <v>0</v>
      </c>
      <c r="BC17" s="28" t="str">
        <f>SpellNumber(L17,BB17)</f>
        <v> Zero Only</v>
      </c>
      <c r="IA17" s="19" t="s">
        <v>39</v>
      </c>
      <c r="IE17" s="20" t="s">
        <v>40</v>
      </c>
      <c r="IF17" s="20"/>
      <c r="IG17" s="20"/>
      <c r="IH17" s="20"/>
      <c r="II17" s="20"/>
    </row>
    <row r="18" spans="1:243" s="19" customFormat="1" ht="43.5" customHeight="1">
      <c r="A18" s="73" t="s">
        <v>42</v>
      </c>
      <c r="B18" s="74"/>
      <c r="C18" s="68" t="str">
        <f>SpellNumber($E$2,BB16)</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19" t="s">
        <v>42</v>
      </c>
      <c r="IC18" s="19" t="s">
        <v>47</v>
      </c>
      <c r="IE18" s="20"/>
      <c r="IF18" s="20"/>
      <c r="IG18" s="20"/>
      <c r="IH18" s="20"/>
      <c r="II18" s="20"/>
    </row>
    <row r="19" ht="15"/>
    <row r="20" ht="15"/>
    <row r="21" ht="15"/>
    <row r="22" ht="15"/>
    <row r="23" ht="15"/>
    <row r="24" ht="15"/>
    <row r="25" ht="15"/>
    <row r="26" ht="15"/>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O13:O1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L18">
      <formula1>"INR"</formula1>
    </dataValidation>
  </dataValidations>
  <printOptions/>
  <pageMargins left="0.35433070866141736" right="0.2362204724409449" top="0.7480314960629921" bottom="0.4330708661417323" header="0.5118110236220472" footer="0.5118110236220472"/>
  <pageSetup horizontalDpi="300" verticalDpi="300" orientation="landscape" paperSize="9" scale="55"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43</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2023-10-07T23:01:22Z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