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<sst xmlns="http://schemas.openxmlformats.org/spreadsheetml/2006/main" count="289" uniqueCount="104">
  <si>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</si>
  <si>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</si>
  <si>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</si>
  <si>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</si>
  <si>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</si>
  <si>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</si>
  <si>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</si>
  <si>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</si>
  <si>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</si>
  <si>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</si>
  <si>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</si>
  <si>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</si>
  <si>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</si>
  <si>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</si>
  <si>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</si>
  <si>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</si>
  <si>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</si>
  <si>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</si>
  <si>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</si>
  <si>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</si>
  <si>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</si>
  <si>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</si>
  <si>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</si>
  <si>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</si>
  <si>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</si>
  <si>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</si>
  <si>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</si>
  <si>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</si>
  <si>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</si>
  <si>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</si>
  <si>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</si>
  <si>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</si>
  <si>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</si>
  <si>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</si>
  <si>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</si>
  <si>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</si>
  <si>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</si>
  <si>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</si>
  <si>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</si>
  <si>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</si>
  <si>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</si>
  <si>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</si>
  <si>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</si>
  <si>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</si>
  <si>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</si>
  <si>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</si>
  <si>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</si>
  <si>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</si>
  <si>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</si>
  <si>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</si>
  <si>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</si>
  <si>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</si>
  <si>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</si>
  <si>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PVC connection 1m SS branded (Make: Viking Or equivalent)</t>
  </si>
  <si>
    <t>PVC connection 1.5' SS branded (Make: Viking Or equivalent)</t>
  </si>
  <si>
    <t>Jet (Make: RADISON/ROMA)</t>
  </si>
  <si>
    <t>Sheet cover (Make: CERA)</t>
  </si>
  <si>
    <t>PVC ball cock with long rod (Make: Cera/SUPER FLOOR)</t>
  </si>
  <si>
    <t>Socket GI 1/2" (Make: SVW/Unik)</t>
  </si>
  <si>
    <t>Hexa nipple GI 1/2" (Make: SVW/Unik)</t>
  </si>
  <si>
    <t>PVC connection for sower handle</t>
  </si>
  <si>
    <t>CP Hinges for seat cover- set</t>
  </si>
  <si>
    <t>Pipe wrench 14” (Make: Taparia/Hira)</t>
  </si>
  <si>
    <t>pipe wrench 18” (Make: Taparia/Hira)</t>
  </si>
  <si>
    <t>PVC ball for 2” brass ball cock (Make: Viking/ VALENT)</t>
  </si>
  <si>
    <t>SS rod for 2” ball cock</t>
  </si>
  <si>
    <t>Rain Coat</t>
  </si>
  <si>
    <t>GST</t>
  </si>
  <si>
    <t>ITEM1</t>
  </si>
  <si>
    <t>ITEM2</t>
  </si>
  <si>
    <t>ITEM3</t>
  </si>
  <si>
    <t>ITEM4</t>
  </si>
  <si>
    <t>ITEM5</t>
  </si>
  <si>
    <t>ITEM6</t>
  </si>
  <si>
    <t>ITEM7</t>
  </si>
  <si>
    <t>ITEM8</t>
  </si>
  <si>
    <t>ITEM9</t>
  </si>
  <si>
    <t>ITEM10</t>
  </si>
  <si>
    <t>ITEM11</t>
  </si>
  <si>
    <t>ITEM12</t>
  </si>
  <si>
    <t>ITEM13</t>
  </si>
  <si>
    <t>ITEM14</t>
  </si>
  <si>
    <t>ITEM15</t>
  </si>
  <si>
    <t>ITEM16</t>
  </si>
  <si>
    <t>Pillar cock mixture for wash basin (Make: Jaquar/ ESS)</t>
  </si>
  <si>
    <t>Spindle (Make: Jaquar/ESSCO/ SEIKO)</t>
  </si>
  <si>
    <t>RFID and EM Tags required Approx. 15,000 to be pasted and 5,000 extra for future use</t>
  </si>
  <si>
    <t xml:space="preserve">Self-Check-In and Check-Out Kiosks </t>
  </si>
  <si>
    <t>Drop Box ( Optional)</t>
  </si>
  <si>
    <t>Smart Cards Approx. 2,000 Nos with data and 1,000 extra for future use</t>
  </si>
  <si>
    <t>RFID &amp; EM Staff Station</t>
  </si>
  <si>
    <t>CCTV ( 180 degrees)</t>
  </si>
  <si>
    <t>RFID / Smart card printer</t>
  </si>
  <si>
    <t>Hand Held Reader</t>
  </si>
  <si>
    <t>Hybrid Gates</t>
  </si>
  <si>
    <t xml:space="preserve">2 KVA UPS with 30 minutes Backup </t>
  </si>
  <si>
    <t>Others Charges, if any (A)</t>
  </si>
  <si>
    <t>Others Charges, if any (B)</t>
  </si>
  <si>
    <t>Others Charges, if any (C)</t>
  </si>
  <si>
    <t>Others Charges, if any (D)</t>
  </si>
  <si>
    <t>Others Charges, if any (E)</t>
  </si>
  <si>
    <t>Others Charges, if any (F)</t>
  </si>
  <si>
    <t>Contract No:  &lt; IISERM(1632)23/24Pur &gt;</t>
  </si>
  <si>
    <t>Name of Work: &lt; EOI towards Installation, Testing &amp; Commissioning of Hybrid (RFID+EM) Based Electronic Security System for Institute Library &gt;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</si>
</sst>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179"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23" fillId="0" borderId="20" xfId="59" applyNumberFormat="1" applyFont="1" applyFill="1" applyBorder="1" applyAlignment="1">
      <alignment vertical="top" wrapText="1" readingOrder="1"/>
      <protection/>
    </xf>
    <xf numFmtId="0" fontId="41" fillId="0" borderId="20" xfId="59" applyNumberFormat="1" applyFont="1" applyFill="1" applyBorder="1" applyAlignment="1">
      <alignment vertical="top" wrapText="1"/>
      <protection/>
    </xf>
    <xf numFmtId="0" fontId="6" fillId="0" borderId="0" xfId="59" applyNumberFormat="1" applyFont="1" applyFill="1" applyBorder="1" applyAlignment="1" applyProtection="1">
      <alignment horizontal="right" vertical="center"/>
      <protection/>
    </xf>
    <xf numFmtId="0" fontId="4" fillId="0" borderId="0" xfId="55" applyNumberFormat="1" applyFont="1" applyFill="1" applyBorder="1" applyAlignment="1">
      <alignment horizontal="right" vertical="center"/>
      <protection/>
    </xf>
    <xf numFmtId="0" fontId="7" fillId="0" borderId="11" xfId="55" applyNumberFormat="1" applyFont="1" applyFill="1" applyBorder="1" applyAlignment="1">
      <alignment horizontal="right" vertical="top" wrapText="1"/>
      <protection/>
    </xf>
    <xf numFmtId="0" fontId="7" fillId="33" borderId="11" xfId="55" applyNumberFormat="1" applyFont="1" applyFill="1" applyBorder="1" applyAlignment="1">
      <alignment horizontal="right" vertical="top" wrapText="1"/>
      <protection/>
    </xf>
    <xf numFmtId="0" fontId="7" fillId="34" borderId="13" xfId="55" applyNumberFormat="1" applyFont="1" applyFill="1" applyBorder="1" applyAlignment="1">
      <alignment horizontal="right" vertical="top" wrapText="1"/>
      <protection/>
    </xf>
    <xf numFmtId="173" fontId="60" fillId="0" borderId="20" xfId="0" applyNumberFormat="1" applyFont="1" applyBorder="1" applyAlignment="1">
      <alignment horizontal="right" vertical="top" wrapText="1"/>
    </xf>
    <xf numFmtId="173" fontId="4" fillId="0" borderId="10" xfId="59" applyNumberFormat="1" applyFont="1" applyFill="1" applyBorder="1" applyAlignment="1">
      <alignment horizontal="right" vertical="top"/>
      <protection/>
    </xf>
    <xf numFmtId="0" fontId="4" fillId="0" borderId="21" xfId="59" applyNumberFormat="1" applyFont="1" applyFill="1" applyBorder="1" applyAlignment="1">
      <alignment horizontal="right" vertical="top"/>
      <protection/>
    </xf>
    <xf numFmtId="0" fontId="16" fillId="0" borderId="11" xfId="59" applyNumberFormat="1" applyFont="1" applyFill="1" applyBorder="1" applyAlignment="1" applyProtection="1">
      <alignment horizontal="right" vertical="center" wrapText="1"/>
      <protection locked="0"/>
    </xf>
    <xf numFmtId="0" fontId="0" fillId="0" borderId="0" xfId="55" applyNumberFormat="1" applyFill="1" applyAlignment="1">
      <alignment horizontal="right"/>
      <protection/>
    </xf>
    <xf numFmtId="0" fontId="42" fillId="0" borderId="20" xfId="0" applyFont="1" applyBorder="1" applyAlignment="1">
      <alignment horizontal="left" vertical="top" wrapText="1"/>
    </xf>
    <xf numFmtId="0" fontId="61" fillId="0" borderId="20" xfId="0" applyFont="1"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1"/>
  <sheetViews>
    <sheetView showGridLines="0" zoomScale="85" zoomScaleNormal="85"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83"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6" t="str">
        <f>B2&amp;" BoQ"</f>
        <v>Item Wise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4" t="s">
        <v>3</v>
      </c>
      <c r="E2" s="7" t="s">
        <v>4</v>
      </c>
      <c r="J2" s="8"/>
      <c r="K2" s="8"/>
      <c r="L2" s="8"/>
      <c r="O2" s="5"/>
      <c r="P2" s="5"/>
      <c r="Q2" s="6"/>
    </row>
    <row r="3" spans="1:243" s="4" customFormat="1" ht="30" customHeight="1" hidden="1">
      <c r="A3" s="4" t="s">
        <v>5</v>
      </c>
      <c r="D3" s="75"/>
      <c r="IE3" s="6"/>
      <c r="IF3" s="6"/>
      <c r="IG3" s="6"/>
      <c r="IH3" s="6"/>
      <c r="II3" s="6"/>
    </row>
    <row r="4" spans="1:243" s="9" customFormat="1" ht="30" customHeight="1">
      <c r="A4" s="67" t="s">
        <v>51</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0" customHeight="1">
      <c r="A5" s="67" t="s">
        <v>103</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 customHeight="1">
      <c r="A6" s="67" t="s">
        <v>102</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6</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33.75" customHeight="1">
      <c r="A8" s="11" t="s">
        <v>7</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7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77" t="s">
        <v>18</v>
      </c>
      <c r="E11" s="19" t="s">
        <v>19</v>
      </c>
      <c r="F11" s="19" t="s">
        <v>20</v>
      </c>
      <c r="G11" s="19"/>
      <c r="H11" s="19"/>
      <c r="I11" s="19" t="s">
        <v>21</v>
      </c>
      <c r="J11" s="19" t="s">
        <v>22</v>
      </c>
      <c r="K11" s="19" t="s">
        <v>23</v>
      </c>
      <c r="L11" s="19" t="s">
        <v>24</v>
      </c>
      <c r="M11" s="20" t="s">
        <v>25</v>
      </c>
      <c r="N11" s="19" t="s">
        <v>26</v>
      </c>
      <c r="O11" s="19" t="s">
        <v>67</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78">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c r="A13" s="62">
        <v>1.1</v>
      </c>
      <c r="B13" s="84" t="s">
        <v>86</v>
      </c>
      <c r="C13" s="72" t="s">
        <v>68</v>
      </c>
      <c r="D13" s="79">
        <v>20000</v>
      </c>
      <c r="E13" s="50" t="s">
        <v>37</v>
      </c>
      <c r="F13" s="51"/>
      <c r="G13" s="52"/>
      <c r="H13" s="53"/>
      <c r="I13" s="54" t="s">
        <v>38</v>
      </c>
      <c r="J13" s="55">
        <f aca="true" t="shared" si="0" ref="J13:J25">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5">SpellNumber(L13,BB13)</f>
        <v>INR Zero Only</v>
      </c>
      <c r="IA13" s="26">
        <v>1.1</v>
      </c>
      <c r="IB13" s="26" t="s">
        <v>53</v>
      </c>
      <c r="IC13" s="26" t="s">
        <v>68</v>
      </c>
      <c r="ID13" s="26">
        <v>50</v>
      </c>
      <c r="IE13" s="27" t="s">
        <v>37</v>
      </c>
      <c r="IF13" s="27" t="s">
        <v>40</v>
      </c>
      <c r="IG13" s="27" t="s">
        <v>36</v>
      </c>
      <c r="IH13" s="27">
        <v>123.223</v>
      </c>
      <c r="II13" s="27" t="s">
        <v>37</v>
      </c>
    </row>
    <row r="14" spans="1:243" s="26" customFormat="1" ht="36" customHeight="1">
      <c r="A14" s="62">
        <v>1.2</v>
      </c>
      <c r="B14" s="85" t="s">
        <v>87</v>
      </c>
      <c r="C14" s="72" t="s">
        <v>69</v>
      </c>
      <c r="D14" s="79">
        <v>2</v>
      </c>
      <c r="E14" s="50" t="s">
        <v>37</v>
      </c>
      <c r="F14" s="51"/>
      <c r="G14" s="52"/>
      <c r="H14" s="52"/>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8">D14*M14</f>
        <v>0</v>
      </c>
      <c r="BB14" s="45">
        <f aca="true" t="shared" si="3" ref="BB14:BB28">D14*M14+N14+O14+P14+Q14+R14</f>
        <v>0</v>
      </c>
      <c r="BC14" s="25" t="str">
        <f t="shared" si="1"/>
        <v>INR Zero Only</v>
      </c>
      <c r="IA14" s="26">
        <v>1.2</v>
      </c>
      <c r="IB14" s="26" t="s">
        <v>54</v>
      </c>
      <c r="IC14" s="26" t="s">
        <v>69</v>
      </c>
      <c r="ID14" s="26">
        <v>50</v>
      </c>
      <c r="IE14" s="27" t="s">
        <v>52</v>
      </c>
      <c r="IF14" s="27" t="s">
        <v>42</v>
      </c>
      <c r="IG14" s="27" t="s">
        <v>41</v>
      </c>
      <c r="IH14" s="27">
        <v>213</v>
      </c>
      <c r="II14" s="27" t="s">
        <v>37</v>
      </c>
    </row>
    <row r="15" spans="1:243" s="26" customFormat="1" ht="39.75" customHeight="1">
      <c r="A15" s="62">
        <v>1.3</v>
      </c>
      <c r="B15" s="85" t="s">
        <v>88</v>
      </c>
      <c r="C15" s="72" t="s">
        <v>70</v>
      </c>
      <c r="D15" s="79">
        <v>1</v>
      </c>
      <c r="E15" s="50" t="s">
        <v>37</v>
      </c>
      <c r="F15" s="51"/>
      <c r="G15" s="52"/>
      <c r="H15" s="52"/>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55</v>
      </c>
      <c r="IC15" s="26" t="s">
        <v>70</v>
      </c>
      <c r="ID15" s="26">
        <v>30</v>
      </c>
      <c r="IE15" s="27" t="s">
        <v>52</v>
      </c>
      <c r="IF15" s="27" t="s">
        <v>42</v>
      </c>
      <c r="IG15" s="27" t="s">
        <v>41</v>
      </c>
      <c r="IH15" s="27">
        <v>213</v>
      </c>
      <c r="II15" s="27" t="s">
        <v>37</v>
      </c>
    </row>
    <row r="16" spans="1:243" s="26" customFormat="1" ht="44.25" customHeight="1">
      <c r="A16" s="62">
        <v>1.4</v>
      </c>
      <c r="B16" s="85" t="s">
        <v>89</v>
      </c>
      <c r="C16" s="72" t="s">
        <v>71</v>
      </c>
      <c r="D16" s="79">
        <v>3000</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56</v>
      </c>
      <c r="IC16" s="26" t="s">
        <v>71</v>
      </c>
      <c r="ID16" s="26">
        <v>10</v>
      </c>
      <c r="IE16" s="27" t="s">
        <v>52</v>
      </c>
      <c r="IF16" s="27" t="s">
        <v>35</v>
      </c>
      <c r="IG16" s="27" t="s">
        <v>43</v>
      </c>
      <c r="IH16" s="27">
        <v>10</v>
      </c>
      <c r="II16" s="27" t="s">
        <v>37</v>
      </c>
    </row>
    <row r="17" spans="1:243" s="26" customFormat="1" ht="37.5" customHeight="1">
      <c r="A17" s="62">
        <v>1.5</v>
      </c>
      <c r="B17" s="85" t="s">
        <v>90</v>
      </c>
      <c r="C17" s="72" t="s">
        <v>72</v>
      </c>
      <c r="D17" s="79">
        <v>2</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26" t="s">
        <v>85</v>
      </c>
      <c r="IC17" s="26" t="s">
        <v>72</v>
      </c>
      <c r="ID17" s="26">
        <v>50</v>
      </c>
      <c r="IE17" s="27" t="s">
        <v>37</v>
      </c>
      <c r="IF17" s="27" t="s">
        <v>42</v>
      </c>
      <c r="IG17" s="27" t="s">
        <v>41</v>
      </c>
      <c r="IH17" s="27">
        <v>213</v>
      </c>
      <c r="II17" s="27" t="s">
        <v>37</v>
      </c>
    </row>
    <row r="18" spans="1:243" s="26" customFormat="1" ht="34.5" customHeight="1">
      <c r="A18" s="62">
        <v>1.6</v>
      </c>
      <c r="B18" s="85" t="s">
        <v>91</v>
      </c>
      <c r="C18" s="72" t="s">
        <v>73</v>
      </c>
      <c r="D18" s="79">
        <v>3</v>
      </c>
      <c r="E18" s="50" t="s">
        <v>37</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57</v>
      </c>
      <c r="IC18" s="26" t="s">
        <v>73</v>
      </c>
      <c r="ID18" s="26">
        <v>50</v>
      </c>
      <c r="IE18" s="27" t="s">
        <v>37</v>
      </c>
      <c r="IF18" s="27" t="s">
        <v>35</v>
      </c>
      <c r="IG18" s="27" t="s">
        <v>43</v>
      </c>
      <c r="IH18" s="27">
        <v>10</v>
      </c>
      <c r="II18" s="27" t="s">
        <v>37</v>
      </c>
    </row>
    <row r="19" spans="1:243" s="26" customFormat="1" ht="32.25" customHeight="1">
      <c r="A19" s="62">
        <v>1.7</v>
      </c>
      <c r="B19" s="85" t="s">
        <v>92</v>
      </c>
      <c r="C19" s="72" t="s">
        <v>74</v>
      </c>
      <c r="D19" s="79">
        <v>2</v>
      </c>
      <c r="E19" s="50" t="s">
        <v>37</v>
      </c>
      <c r="F19" s="51"/>
      <c r="G19" s="52"/>
      <c r="H19" s="53"/>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58</v>
      </c>
      <c r="IC19" s="26" t="s">
        <v>74</v>
      </c>
      <c r="ID19" s="26">
        <v>30</v>
      </c>
      <c r="IE19" s="27" t="s">
        <v>37</v>
      </c>
      <c r="IF19" s="27" t="s">
        <v>40</v>
      </c>
      <c r="IG19" s="27" t="s">
        <v>36</v>
      </c>
      <c r="IH19" s="27">
        <v>123.223</v>
      </c>
      <c r="II19" s="27" t="s">
        <v>37</v>
      </c>
    </row>
    <row r="20" spans="1:243" s="26" customFormat="1" ht="36" customHeight="1">
      <c r="A20" s="62">
        <v>1.8</v>
      </c>
      <c r="B20" s="85" t="s">
        <v>93</v>
      </c>
      <c r="C20" s="72" t="s">
        <v>75</v>
      </c>
      <c r="D20" s="79">
        <v>2</v>
      </c>
      <c r="E20" s="50" t="s">
        <v>37</v>
      </c>
      <c r="F20" s="51"/>
      <c r="G20" s="52"/>
      <c r="H20" s="52"/>
      <c r="I20" s="54" t="s">
        <v>38</v>
      </c>
      <c r="J20" s="55">
        <f t="shared" si="0"/>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59</v>
      </c>
      <c r="IC20" s="26" t="s">
        <v>75</v>
      </c>
      <c r="ID20" s="26">
        <v>50</v>
      </c>
      <c r="IE20" s="27" t="s">
        <v>37</v>
      </c>
      <c r="IF20" s="27" t="s">
        <v>42</v>
      </c>
      <c r="IG20" s="27" t="s">
        <v>41</v>
      </c>
      <c r="IH20" s="27">
        <v>213</v>
      </c>
      <c r="II20" s="27" t="s">
        <v>37</v>
      </c>
    </row>
    <row r="21" spans="1:243" s="26" customFormat="1" ht="39.75" customHeight="1">
      <c r="A21" s="62">
        <v>1.9</v>
      </c>
      <c r="B21" s="85" t="s">
        <v>94</v>
      </c>
      <c r="C21" s="72" t="s">
        <v>76</v>
      </c>
      <c r="D21" s="79">
        <v>1</v>
      </c>
      <c r="E21" s="50" t="s">
        <v>37</v>
      </c>
      <c r="F21" s="51"/>
      <c r="G21" s="52"/>
      <c r="H21" s="52"/>
      <c r="I21" s="54" t="s">
        <v>38</v>
      </c>
      <c r="J21" s="55">
        <f t="shared" si="0"/>
        <v>1</v>
      </c>
      <c r="K21" s="56" t="s">
        <v>39</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1.9</v>
      </c>
      <c r="IB21" s="26" t="s">
        <v>60</v>
      </c>
      <c r="IC21" s="26" t="s">
        <v>76</v>
      </c>
      <c r="ID21" s="26">
        <v>100</v>
      </c>
      <c r="IE21" s="27" t="s">
        <v>37</v>
      </c>
      <c r="IF21" s="27" t="s">
        <v>42</v>
      </c>
      <c r="IG21" s="27" t="s">
        <v>41</v>
      </c>
      <c r="IH21" s="27">
        <v>213</v>
      </c>
      <c r="II21" s="27" t="s">
        <v>37</v>
      </c>
    </row>
    <row r="22" spans="1:243" s="26" customFormat="1" ht="38.25" customHeight="1">
      <c r="A22" s="63">
        <v>2</v>
      </c>
      <c r="B22" s="85" t="s">
        <v>95</v>
      </c>
      <c r="C22" s="72" t="s">
        <v>77</v>
      </c>
      <c r="D22" s="79">
        <v>3</v>
      </c>
      <c r="E22" s="50" t="s">
        <v>37</v>
      </c>
      <c r="F22" s="51"/>
      <c r="G22" s="52"/>
      <c r="H22" s="52"/>
      <c r="I22" s="54" t="s">
        <v>38</v>
      </c>
      <c r="J22" s="55">
        <f t="shared" si="0"/>
        <v>1</v>
      </c>
      <c r="K22" s="56" t="s">
        <v>39</v>
      </c>
      <c r="L22" s="56" t="s">
        <v>4</v>
      </c>
      <c r="M22" s="57"/>
      <c r="N22" s="52"/>
      <c r="O22" s="52"/>
      <c r="P22" s="58"/>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2"/>
        <v>0</v>
      </c>
      <c r="BB22" s="45">
        <f t="shared" si="3"/>
        <v>0</v>
      </c>
      <c r="BC22" s="25" t="str">
        <f t="shared" si="1"/>
        <v>INR Zero Only</v>
      </c>
      <c r="IA22" s="26">
        <v>2</v>
      </c>
      <c r="IB22" s="26" t="s">
        <v>61</v>
      </c>
      <c r="IC22" s="26" t="s">
        <v>77</v>
      </c>
      <c r="ID22" s="26">
        <v>50</v>
      </c>
      <c r="IE22" s="27" t="s">
        <v>37</v>
      </c>
      <c r="IF22" s="27" t="s">
        <v>35</v>
      </c>
      <c r="IG22" s="27" t="s">
        <v>43</v>
      </c>
      <c r="IH22" s="27">
        <v>10</v>
      </c>
      <c r="II22" s="27" t="s">
        <v>37</v>
      </c>
    </row>
    <row r="23" spans="1:243" s="26" customFormat="1" ht="37.5" customHeight="1">
      <c r="A23" s="62">
        <v>2.1</v>
      </c>
      <c r="B23" s="73" t="s">
        <v>96</v>
      </c>
      <c r="C23" s="61" t="s">
        <v>78</v>
      </c>
      <c r="D23" s="80">
        <v>1</v>
      </c>
      <c r="E23" s="50" t="s">
        <v>37</v>
      </c>
      <c r="F23" s="51"/>
      <c r="G23" s="52"/>
      <c r="H23" s="52"/>
      <c r="I23" s="54" t="s">
        <v>38</v>
      </c>
      <c r="J23" s="55">
        <f t="shared" si="0"/>
        <v>1</v>
      </c>
      <c r="K23" s="56" t="s">
        <v>39</v>
      </c>
      <c r="L23" s="56" t="s">
        <v>4</v>
      </c>
      <c r="M23" s="57"/>
      <c r="N23" s="52"/>
      <c r="O23" s="52"/>
      <c r="P23" s="58"/>
      <c r="Q23" s="52"/>
      <c r="R23" s="52"/>
      <c r="S23" s="58"/>
      <c r="T23" s="58"/>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0">
        <f t="shared" si="2"/>
        <v>0</v>
      </c>
      <c r="BB23" s="45">
        <f t="shared" si="3"/>
        <v>0</v>
      </c>
      <c r="BC23" s="25" t="str">
        <f t="shared" si="1"/>
        <v>INR Zero Only</v>
      </c>
      <c r="IA23" s="26">
        <v>2.1</v>
      </c>
      <c r="IB23" s="26" t="s">
        <v>62</v>
      </c>
      <c r="IC23" s="26" t="s">
        <v>78</v>
      </c>
      <c r="ID23" s="26">
        <v>3</v>
      </c>
      <c r="IE23" s="27" t="s">
        <v>37</v>
      </c>
      <c r="IF23" s="27" t="s">
        <v>42</v>
      </c>
      <c r="IG23" s="27" t="s">
        <v>41</v>
      </c>
      <c r="IH23" s="27">
        <v>213</v>
      </c>
      <c r="II23" s="27" t="s">
        <v>37</v>
      </c>
    </row>
    <row r="24" spans="1:243" s="26" customFormat="1" ht="34.5" customHeight="1">
      <c r="A24" s="62">
        <v>2.2</v>
      </c>
      <c r="B24" s="73" t="s">
        <v>97</v>
      </c>
      <c r="C24" s="61" t="s">
        <v>79</v>
      </c>
      <c r="D24" s="80">
        <v>1</v>
      </c>
      <c r="E24" s="50" t="s">
        <v>37</v>
      </c>
      <c r="F24" s="51"/>
      <c r="G24" s="52"/>
      <c r="H24" s="52"/>
      <c r="I24" s="54" t="s">
        <v>38</v>
      </c>
      <c r="J24" s="55">
        <f t="shared" si="0"/>
        <v>1</v>
      </c>
      <c r="K24" s="56" t="s">
        <v>39</v>
      </c>
      <c r="L24" s="56" t="s">
        <v>4</v>
      </c>
      <c r="M24" s="57"/>
      <c r="N24" s="52"/>
      <c r="O24" s="52"/>
      <c r="P24" s="58"/>
      <c r="Q24" s="52"/>
      <c r="R24" s="52"/>
      <c r="S24" s="58"/>
      <c r="T24" s="58"/>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0">
        <f t="shared" si="2"/>
        <v>0</v>
      </c>
      <c r="BB24" s="45">
        <f t="shared" si="3"/>
        <v>0</v>
      </c>
      <c r="BC24" s="25" t="str">
        <f t="shared" si="1"/>
        <v>INR Zero Only</v>
      </c>
      <c r="IA24" s="26">
        <v>2.2</v>
      </c>
      <c r="IB24" s="26" t="s">
        <v>63</v>
      </c>
      <c r="IC24" s="26" t="s">
        <v>79</v>
      </c>
      <c r="ID24" s="26">
        <v>3</v>
      </c>
      <c r="IE24" s="27" t="s">
        <v>37</v>
      </c>
      <c r="IF24" s="27" t="s">
        <v>35</v>
      </c>
      <c r="IG24" s="27" t="s">
        <v>43</v>
      </c>
      <c r="IH24" s="27">
        <v>10</v>
      </c>
      <c r="II24" s="27" t="s">
        <v>37</v>
      </c>
    </row>
    <row r="25" spans="1:243" s="26" customFormat="1" ht="34.5" customHeight="1">
      <c r="A25" s="62">
        <v>2.3</v>
      </c>
      <c r="B25" s="73" t="s">
        <v>98</v>
      </c>
      <c r="C25" s="61" t="s">
        <v>80</v>
      </c>
      <c r="D25" s="80">
        <v>1</v>
      </c>
      <c r="E25" s="50" t="s">
        <v>37</v>
      </c>
      <c r="F25" s="51"/>
      <c r="G25" s="52"/>
      <c r="H25" s="52"/>
      <c r="I25" s="54" t="s">
        <v>38</v>
      </c>
      <c r="J25" s="55">
        <f t="shared" si="0"/>
        <v>1</v>
      </c>
      <c r="K25" s="56" t="s">
        <v>39</v>
      </c>
      <c r="L25" s="56" t="s">
        <v>4</v>
      </c>
      <c r="M25" s="57"/>
      <c r="N25" s="52"/>
      <c r="O25" s="52"/>
      <c r="P25" s="58"/>
      <c r="Q25" s="52"/>
      <c r="R25" s="52"/>
      <c r="S25" s="58"/>
      <c r="T25" s="58"/>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f t="shared" si="2"/>
        <v>0</v>
      </c>
      <c r="BB25" s="45">
        <f t="shared" si="3"/>
        <v>0</v>
      </c>
      <c r="BC25" s="25" t="str">
        <f t="shared" si="1"/>
        <v>INR Zero Only</v>
      </c>
      <c r="IA25" s="26">
        <v>2.3</v>
      </c>
      <c r="IB25" s="26" t="s">
        <v>64</v>
      </c>
      <c r="IC25" s="26" t="s">
        <v>80</v>
      </c>
      <c r="ID25" s="26">
        <v>20</v>
      </c>
      <c r="IE25" s="27" t="s">
        <v>37</v>
      </c>
      <c r="IF25" s="27" t="s">
        <v>35</v>
      </c>
      <c r="IG25" s="27" t="s">
        <v>43</v>
      </c>
      <c r="IH25" s="27">
        <v>10</v>
      </c>
      <c r="II25" s="27" t="s">
        <v>37</v>
      </c>
    </row>
    <row r="26" spans="1:243" s="26" customFormat="1" ht="32.25" customHeight="1">
      <c r="A26" s="62">
        <v>2.4</v>
      </c>
      <c r="B26" s="73" t="s">
        <v>99</v>
      </c>
      <c r="C26" s="61" t="s">
        <v>81</v>
      </c>
      <c r="D26" s="80">
        <v>1</v>
      </c>
      <c r="E26" s="50" t="s">
        <v>37</v>
      </c>
      <c r="F26" s="51"/>
      <c r="G26" s="52"/>
      <c r="H26" s="53"/>
      <c r="I26" s="54" t="s">
        <v>38</v>
      </c>
      <c r="J26" s="55">
        <f>IF(I26="Less(-)",-1,1)</f>
        <v>1</v>
      </c>
      <c r="K26" s="56" t="s">
        <v>39</v>
      </c>
      <c r="L26" s="56" t="s">
        <v>4</v>
      </c>
      <c r="M26" s="57"/>
      <c r="N26" s="52"/>
      <c r="O26" s="52"/>
      <c r="P26" s="58"/>
      <c r="Q26" s="52"/>
      <c r="R26" s="52"/>
      <c r="S26" s="58"/>
      <c r="T26" s="58"/>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0">
        <f t="shared" si="2"/>
        <v>0</v>
      </c>
      <c r="BB26" s="45">
        <f t="shared" si="3"/>
        <v>0</v>
      </c>
      <c r="BC26" s="25" t="str">
        <f>SpellNumber(L26,BB26)</f>
        <v>INR Zero Only</v>
      </c>
      <c r="IA26" s="26">
        <v>2.4</v>
      </c>
      <c r="IB26" s="26" t="s">
        <v>65</v>
      </c>
      <c r="IC26" s="26" t="s">
        <v>81</v>
      </c>
      <c r="ID26" s="26">
        <v>20</v>
      </c>
      <c r="IE26" s="27" t="s">
        <v>37</v>
      </c>
      <c r="IF26" s="27" t="s">
        <v>40</v>
      </c>
      <c r="IG26" s="27" t="s">
        <v>36</v>
      </c>
      <c r="IH26" s="27">
        <v>123.223</v>
      </c>
      <c r="II26" s="27" t="s">
        <v>37</v>
      </c>
    </row>
    <row r="27" spans="1:243" s="26" customFormat="1" ht="36" customHeight="1">
      <c r="A27" s="62">
        <v>2.5</v>
      </c>
      <c r="B27" s="73" t="s">
        <v>100</v>
      </c>
      <c r="C27" s="61" t="s">
        <v>82</v>
      </c>
      <c r="D27" s="80">
        <v>1</v>
      </c>
      <c r="E27" s="50" t="s">
        <v>37</v>
      </c>
      <c r="F27" s="51"/>
      <c r="G27" s="52"/>
      <c r="H27" s="52"/>
      <c r="I27" s="54" t="s">
        <v>38</v>
      </c>
      <c r="J27" s="55">
        <f>IF(I27="Less(-)",-1,1)</f>
        <v>1</v>
      </c>
      <c r="K27" s="56" t="s">
        <v>39</v>
      </c>
      <c r="L27" s="56" t="s">
        <v>4</v>
      </c>
      <c r="M27" s="57"/>
      <c r="N27" s="52"/>
      <c r="O27" s="52"/>
      <c r="P27" s="58"/>
      <c r="Q27" s="52"/>
      <c r="R27" s="52"/>
      <c r="S27" s="58"/>
      <c r="T27" s="58"/>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0">
        <f t="shared" si="2"/>
        <v>0</v>
      </c>
      <c r="BB27" s="45">
        <f t="shared" si="3"/>
        <v>0</v>
      </c>
      <c r="BC27" s="25" t="str">
        <f>SpellNumber(L27,BB27)</f>
        <v>INR Zero Only</v>
      </c>
      <c r="IA27" s="26">
        <v>2.5</v>
      </c>
      <c r="IB27" s="26" t="s">
        <v>84</v>
      </c>
      <c r="IC27" s="26" t="s">
        <v>82</v>
      </c>
      <c r="ID27" s="26">
        <v>5</v>
      </c>
      <c r="IE27" s="27" t="s">
        <v>52</v>
      </c>
      <c r="IF27" s="27" t="s">
        <v>42</v>
      </c>
      <c r="IG27" s="27" t="s">
        <v>41</v>
      </c>
      <c r="IH27" s="27">
        <v>213</v>
      </c>
      <c r="II27" s="27" t="s">
        <v>37</v>
      </c>
    </row>
    <row r="28" spans="1:243" s="26" customFormat="1" ht="39.75" customHeight="1">
      <c r="A28" s="62">
        <v>2.6</v>
      </c>
      <c r="B28" s="73" t="s">
        <v>101</v>
      </c>
      <c r="C28" s="61" t="s">
        <v>83</v>
      </c>
      <c r="D28" s="80">
        <v>1</v>
      </c>
      <c r="E28" s="50" t="s">
        <v>37</v>
      </c>
      <c r="F28" s="51"/>
      <c r="G28" s="52"/>
      <c r="H28" s="52"/>
      <c r="I28" s="54" t="s">
        <v>38</v>
      </c>
      <c r="J28" s="55">
        <f>IF(I28="Less(-)",-1,1)</f>
        <v>1</v>
      </c>
      <c r="K28" s="56" t="s">
        <v>39</v>
      </c>
      <c r="L28" s="56" t="s">
        <v>4</v>
      </c>
      <c r="M28" s="57"/>
      <c r="N28" s="52"/>
      <c r="O28" s="52"/>
      <c r="P28" s="58"/>
      <c r="Q28" s="52"/>
      <c r="R28" s="52"/>
      <c r="S28" s="58"/>
      <c r="T28" s="58"/>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f t="shared" si="2"/>
        <v>0</v>
      </c>
      <c r="BB28" s="45">
        <f t="shared" si="3"/>
        <v>0</v>
      </c>
      <c r="BC28" s="25" t="str">
        <f>SpellNumber(L28,BB28)</f>
        <v>INR Zero Only</v>
      </c>
      <c r="IA28" s="26">
        <v>2.6</v>
      </c>
      <c r="IB28" s="26" t="s">
        <v>66</v>
      </c>
      <c r="IC28" s="26" t="s">
        <v>83</v>
      </c>
      <c r="ID28" s="26">
        <v>5</v>
      </c>
      <c r="IE28" s="27" t="s">
        <v>37</v>
      </c>
      <c r="IF28" s="27" t="s">
        <v>42</v>
      </c>
      <c r="IG28" s="27" t="s">
        <v>41</v>
      </c>
      <c r="IH28" s="27">
        <v>213</v>
      </c>
      <c r="II28" s="27" t="s">
        <v>37</v>
      </c>
    </row>
    <row r="29" spans="1:243" s="26" customFormat="1" ht="24.75" customHeight="1">
      <c r="A29" s="28" t="s">
        <v>44</v>
      </c>
      <c r="B29" s="29"/>
      <c r="C29" s="30"/>
      <c r="D29" s="81"/>
      <c r="E29" s="46"/>
      <c r="F29" s="46"/>
      <c r="G29" s="46"/>
      <c r="H29" s="47"/>
      <c r="I29" s="47"/>
      <c r="J29" s="47"/>
      <c r="K29" s="47"/>
      <c r="L29" s="48"/>
      <c r="BA29" s="49">
        <f>SUM(BA13:BA28)</f>
        <v>0</v>
      </c>
      <c r="BB29" s="49">
        <f>SUM(BB13:BB28)</f>
        <v>0</v>
      </c>
      <c r="BC29" s="25" t="str">
        <f>SpellNumber($E$2,BB29)</f>
        <v>INR Zero Only</v>
      </c>
      <c r="IE29" s="27">
        <v>4</v>
      </c>
      <c r="IF29" s="27" t="s">
        <v>42</v>
      </c>
      <c r="IG29" s="27" t="s">
        <v>45</v>
      </c>
      <c r="IH29" s="27">
        <v>10</v>
      </c>
      <c r="II29" s="27" t="s">
        <v>37</v>
      </c>
    </row>
    <row r="30" spans="1:243" s="38" customFormat="1" ht="54.75" customHeight="1" hidden="1">
      <c r="A30" s="29" t="s">
        <v>46</v>
      </c>
      <c r="B30" s="31"/>
      <c r="C30" s="32"/>
      <c r="D30" s="82"/>
      <c r="E30" s="43" t="s">
        <v>47</v>
      </c>
      <c r="F30" s="44"/>
      <c r="G30" s="33"/>
      <c r="H30" s="34"/>
      <c r="I30" s="34"/>
      <c r="J30" s="34"/>
      <c r="K30" s="35"/>
      <c r="L30" s="36"/>
      <c r="M30" s="37" t="s">
        <v>48</v>
      </c>
      <c r="O30" s="26"/>
      <c r="P30" s="26"/>
      <c r="Q30" s="26"/>
      <c r="R30" s="26"/>
      <c r="S30" s="26"/>
      <c r="BA30" s="39">
        <f>IF(ISBLANK(F30),0,IF(E30="Excess (+)",ROUND(BA29+(BA29*F30),2),IF(E30="Less (-)",ROUND(BA29+(BA29*F30*(-1)),2),0)))</f>
        <v>0</v>
      </c>
      <c r="BB30" s="40">
        <f>ROUND(BA30,0)</f>
        <v>0</v>
      </c>
      <c r="BC30" s="41" t="str">
        <f>SpellNumber(L30,BB30)</f>
        <v> Zero Only</v>
      </c>
      <c r="IE30" s="42"/>
      <c r="IF30" s="42"/>
      <c r="IG30" s="42"/>
      <c r="IH30" s="42"/>
      <c r="II30" s="42"/>
    </row>
    <row r="31" spans="1:243" s="38" customFormat="1" ht="61.5" customHeight="1">
      <c r="A31" s="28" t="s">
        <v>49</v>
      </c>
      <c r="B31" s="28"/>
      <c r="C31" s="65" t="str">
        <f>SpellNumber($E$2,BB29)</f>
        <v>INR Zero Only</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IE31" s="42"/>
      <c r="IF31" s="42"/>
      <c r="IG31" s="42"/>
      <c r="IH31" s="42"/>
      <c r="II31" s="42"/>
    </row>
  </sheetData>
  <sheetProtection password="E491" sheet="1"/>
  <mergeCells count="8">
    <mergeCell ref="A9:BC9"/>
    <mergeCell ref="C31:BC3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8">
      <formula1>0</formula1>
      <formula2>999999999999999</formula2>
    </dataValidation>
    <dataValidation type="list" allowBlank="1" showInputMessage="1" showErrorMessage="1" sqref="L13:L28">
      <formula1>"INR"</formula1>
    </dataValidation>
    <dataValidation allowBlank="1" showInputMessage="1" showErrorMessage="1" promptTitle="Addition / Deduction" prompt="Please Choose the correct One" sqref="J13:J28">
      <formula1>0</formula1>
      <formula2>0</formula2>
    </dataValidation>
    <dataValidation type="list" showErrorMessage="1" sqref="I13:I28">
      <formula1>"Excess(+),Less(-)"</formula1>
      <formula2>0</formula2>
    </dataValidation>
    <dataValidation allowBlank="1" showInputMessage="1" showErrorMessage="1" promptTitle="Itemcode/Make" prompt="Please enter text" sqref="C13:C2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allowBlank="1" showInputMessage="1" showErrorMessage="1" promptTitle="Units" prompt="Please enter Units in text" sqref="E13:E28">
      <formula1>0</formula1>
      <formula2>0</formula2>
    </dataValidation>
    <dataValidation type="decimal" allowBlank="1" showInputMessage="1" showErrorMessage="1" promptTitle="Quantity" prompt="Please enter the Quantity for this item. " errorTitle="Invalid Entry" error="Only Numeric Values are allowed. " sqref="F13:F28 D13:D28">
      <formula1>0</formula1>
      <formula2>999999999999999</formula2>
    </dataValidation>
    <dataValidation type="list" allowBlank="1" showErrorMessage="1" sqref="K13:K28">
      <formula1>"Partial Conversion,Full Conversion"</formula1>
      <formula2>0</formula2>
    </dataValidation>
    <dataValidation type="decimal" allowBlank="1" showErrorMessage="1" errorTitle="Invalid Entry" error="Only Numeric Values are allowed. " sqref="A13:A2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0" t="s">
        <v>50</v>
      </c>
      <c r="F6" s="70"/>
      <c r="G6" s="70"/>
      <c r="H6" s="70"/>
      <c r="I6" s="70"/>
      <c r="J6" s="70"/>
      <c r="K6" s="70"/>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2023-10-27T05:38:32Z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