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'BoQ1'!$1:$31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<sst xmlns="http://schemas.openxmlformats.org/spreadsheetml/2006/main" count="173" uniqueCount="80">
  <si>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</si>
  <si>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</si>
  <si>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</si>
  <si>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</si>
  <si>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</si>
  <si>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</si>
  <si>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</si>
  <si>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</si>
  <si>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</si>
  <si>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</si>
  <si>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</si>
  <si>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</si>
  <si>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</si>
  <si>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</si>
  <si>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</si>
  <si>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</si>
  <si>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</si>
  <si>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</si>
  <si>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</si>
  <si>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</si>
  <si>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</si>
  <si>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</si>
  <si>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</si>
  <si>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</si>
  <si>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</si>
  <si>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</si>
  <si>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</si>
  <si>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</si>
  <si>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</si>
  <si>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</si>
  <si>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</si>
  <si>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</si>
  <si>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</si>
  <si>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</si>
  <si>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</si>
  <si>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</si>
  <si>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</si>
  <si>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</si>
  <si>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</si>
  <si>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</si>
  <si>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</si>
  <si>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</si>
  <si>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</si>
  <si>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</si>
  <si>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</si>
  <si>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</si>
  <si>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</si>
  <si>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</si>
  <si>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</si>
  <si>
    <t>item1</t>
  </si>
  <si>
    <t>Providing and laying in position cement concrete of specified grade excluding the cost of centering and shuttering - All work up to plinth level :</t>
  </si>
  <si>
    <t>1:4:8 (1 Cement : 4 coarse sand (zone-III) derived from natural sources : 8 graded stone aggregate 40 mm nominal size derived from natural sources)</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</si>
  <si>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</si>
  <si>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</si>
  <si>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</si>
  <si>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</si>
  <si>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gola 75x75 mm in cement concrete 1:2:4 (1 cement : 2 coarse sand : 4 stone aggregate 10 mm and down gauge), including finishing with cement mortar 1:3 (1 cement : 3 fine sand) as per standard design :</t>
  </si>
  <si>
    <t>In 75x75 mm deep chase</t>
  </si>
  <si>
    <t>12 mm cement plaster of mix :</t>
  </si>
  <si>
    <t>1:4 (1 cement: 4 fine sand)</t>
  </si>
  <si>
    <t>Providing and applying white cement based putty of average thickness 1 mm, of approved brand and manufacturer, over the plastered wall surface to prepare the surface even and smooth complete</t>
  </si>
  <si>
    <t>Distempering with 1st quality acrylic distember (Ready mix) having VOC content less than 50 grams/ litre of approved brand and manufacture to give an even shade :</t>
  </si>
  <si>
    <t>Removing dry or oil bound distemper, water proofing cement paint and the like by scrapping, sand papering and preparing the surface smooth including necessary repairs to scratches etc. complete.</t>
  </si>
  <si>
    <t>Painting with synthetic enamel paint of approved brand and manufacture of required colour to give an even shade :</t>
  </si>
  <si>
    <t>One or more coats on old work</t>
  </si>
  <si>
    <t>Filling of grooves on terrace tile joints (chemical to be provided by the Institute)</t>
  </si>
  <si>
    <t>cum</t>
  </si>
  <si>
    <t>sqm</t>
  </si>
  <si>
    <t>mtr</t>
  </si>
  <si>
    <t>item2</t>
  </si>
  <si>
    <t>item3</t>
  </si>
  <si>
    <t>item4</t>
  </si>
  <si>
    <t>item6</t>
  </si>
  <si>
    <t>item7</t>
  </si>
  <si>
    <t>item8</t>
  </si>
  <si>
    <t>item9</t>
  </si>
  <si>
    <t>item10</t>
  </si>
  <si>
    <t>item11</t>
  </si>
  <si>
    <t>Contract No:  &lt;IISER/23-24/EE-EO/MISC-10&gt;</t>
  </si>
  <si>
    <t>Name of Work: &lt;Repair work in hostels at IISER Mohali&gt;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</si>
</sst>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3" borderId="11" xfId="59" applyNumberFormat="1" applyFont="1" applyFill="1" applyBorder="1" applyAlignment="1" applyProtection="1">
      <alignment vertical="center" wrapText="1"/>
      <protection locked="0"/>
    </xf>
    <xf numFmtId="0" fontId="19" fillId="33"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4"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2" fontId="4"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readingOrder="1"/>
      <protection locked="0"/>
    </xf>
    <xf numFmtId="2" fontId="4" fillId="0" borderId="11" xfId="55" applyNumberFormat="1" applyFont="1" applyFill="1" applyBorder="1" applyAlignment="1">
      <alignment horizontal="center" vertical="center" readingOrder="1"/>
      <protection/>
    </xf>
    <xf numFmtId="2" fontId="7"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0" fontId="4" fillId="0" borderId="11" xfId="59" applyNumberFormat="1" applyFont="1" applyFill="1" applyBorder="1" applyAlignment="1">
      <alignment horizontal="center" vertical="center" wrapText="1" readingOrder="1"/>
      <protection/>
    </xf>
    <xf numFmtId="0" fontId="14" fillId="0" borderId="11" xfId="59" applyNumberFormat="1" applyFont="1" applyFill="1" applyBorder="1" applyAlignment="1">
      <alignment horizontal="center" vertical="center" wrapText="1" readingOrder="1"/>
      <protection/>
    </xf>
    <xf numFmtId="2" fontId="7" fillId="33" borderId="11" xfId="55" applyNumberFormat="1" applyFont="1" applyFill="1" applyBorder="1" applyAlignment="1" applyProtection="1">
      <alignment horizontal="center" vertical="center" readingOrder="1"/>
      <protection locked="0"/>
    </xf>
    <xf numFmtId="0" fontId="4" fillId="0" borderId="11" xfId="59" applyNumberFormat="1" applyFont="1" applyFill="1" applyBorder="1" applyAlignment="1">
      <alignment horizontal="center" vertical="center" readingOrder="1"/>
      <protection/>
    </xf>
    <xf numFmtId="0" fontId="15" fillId="0" borderId="11" xfId="59" applyNumberFormat="1" applyFont="1" applyFill="1" applyBorder="1" applyAlignment="1">
      <alignment horizontal="center" vertical="center" readingOrder="1"/>
      <protection/>
    </xf>
    <xf numFmtId="0" fontId="4" fillId="0" borderId="11" xfId="55" applyNumberFormat="1" applyFont="1" applyFill="1" applyBorder="1" applyAlignment="1">
      <alignment horizontal="center" vertical="center" readingOrder="1"/>
      <protection/>
    </xf>
    <xf numFmtId="2" fontId="15" fillId="0" borderId="11" xfId="59" applyNumberFormat="1" applyFont="1" applyFill="1" applyBorder="1" applyAlignment="1">
      <alignment horizontal="center" vertical="center" readingOrder="1"/>
      <protection/>
    </xf>
    <xf numFmtId="0" fontId="7" fillId="0"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7" fillId="36" borderId="11" xfId="55" applyNumberFormat="1" applyFont="1" applyFill="1" applyBorder="1" applyAlignment="1">
      <alignment horizontal="center" vertical="top" wrapText="1"/>
      <protection/>
    </xf>
    <xf numFmtId="0" fontId="7" fillId="34" borderId="11" xfId="59" applyNumberFormat="1" applyFont="1" applyFill="1" applyBorder="1" applyAlignment="1">
      <alignment horizontal="left" vertical="top"/>
      <protection/>
    </xf>
    <xf numFmtId="0" fontId="0" fillId="0" borderId="0" xfId="55" applyNumberFormat="1" applyFill="1" applyAlignment="1">
      <alignment vertical="top"/>
      <protection/>
    </xf>
    <xf numFmtId="0" fontId="11" fillId="0" borderId="12"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3" fillId="0" borderId="0" xfId="0" applyFont="1" applyBorder="1" applyAlignment="1">
      <alignment horizontal="center" vertical="center"/>
    </xf>
    <xf numFmtId="0" fontId="0" fillId="0" borderId="0" xfId="0" applyAlignment="1">
      <alignment/>
    </xf>
    <xf numFmtId="0" fontId="0" fillId="0" borderId="11" xfId="0" applyBorder="1" applyAlignment="1">
      <alignment horizontal="left" vertical="top" wrapText="1"/>
    </xf>
    <xf numFmtId="0" fontId="0" fillId="0" borderId="11" xfId="0" applyBorder="1" applyAlignment="1">
      <alignment horizontal="left" vertical="top"/>
    </xf>
    <xf numFmtId="0" fontId="0" fillId="0" borderId="11" xfId="0" applyBorder="1" applyAlignment="1">
      <alignment horizontal="center" vertical="center" readingOrder="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1"/>
  <sheetViews>
    <sheetView showGridLines="0" view="pageBreakPreview" zoomScale="55" zoomScaleNormal="55" zoomScaleSheetLayoutView="55" workbookViewId="0" topLeftCell="A1">
      <selection activeCell="BI9" sqref="BI9"/>
    </sheetView>
  </sheetViews>
  <sheetFormatPr defaultColWidth="9.140625" defaultRowHeight="15"/>
  <cols>
    <col min="1" max="1" width="14.28125" style="1" customWidth="1"/>
    <col min="2" max="2" width="61.8515625" style="60"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3" t="str">
        <f>B2&amp;" BoQ"</f>
        <v>Item Wise BoQ</v>
      </c>
      <c r="B1" s="63"/>
      <c r="C1" s="63"/>
      <c r="D1" s="63"/>
      <c r="E1" s="63"/>
      <c r="F1" s="63"/>
      <c r="G1" s="63"/>
      <c r="H1" s="63"/>
      <c r="I1" s="63"/>
      <c r="J1" s="63"/>
      <c r="K1" s="63"/>
      <c r="L1" s="63"/>
      <c r="O1" s="5"/>
      <c r="P1" s="5"/>
      <c r="Q1" s="6"/>
      <c r="IE1" s="6"/>
      <c r="IF1" s="6"/>
      <c r="IG1" s="6"/>
      <c r="IH1" s="6"/>
      <c r="II1" s="6"/>
    </row>
    <row r="2" spans="1:17" s="4" customFormat="1" ht="25.5" customHeight="1" hidden="1">
      <c r="A2" s="7" t="s">
        <v>0</v>
      </c>
      <c r="B2" s="56" t="s">
        <v>1</v>
      </c>
      <c r="C2" s="7" t="s">
        <v>2</v>
      </c>
      <c r="D2" s="7" t="s">
        <v>3</v>
      </c>
      <c r="E2" s="7" t="s">
        <v>4</v>
      </c>
      <c r="J2" s="8"/>
      <c r="K2" s="8"/>
      <c r="L2" s="8"/>
      <c r="O2" s="5"/>
      <c r="P2" s="5"/>
      <c r="Q2" s="6"/>
    </row>
    <row r="3" spans="1:243" s="4" customFormat="1" ht="30" customHeight="1" hidden="1">
      <c r="A3" s="4" t="s">
        <v>5</v>
      </c>
      <c r="B3" s="57"/>
      <c r="IE3" s="6"/>
      <c r="IF3" s="6"/>
      <c r="IG3" s="6"/>
      <c r="IH3" s="6"/>
      <c r="II3" s="6"/>
    </row>
    <row r="4" spans="1:243" s="9" customFormat="1" ht="30" customHeight="1">
      <c r="A4" s="64" t="s">
        <v>44</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IE4" s="10"/>
      <c r="IF4" s="10"/>
      <c r="IG4" s="10"/>
      <c r="IH4" s="10"/>
      <c r="II4" s="10"/>
    </row>
    <row r="5" spans="1:243" s="9" customFormat="1" ht="30" customHeight="1">
      <c r="A5" s="64" t="s">
        <v>79</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10"/>
      <c r="IF5" s="10"/>
      <c r="IG5" s="10"/>
      <c r="IH5" s="10"/>
      <c r="II5" s="10"/>
    </row>
    <row r="6" spans="1:243" s="9" customFormat="1" ht="30" customHeight="1">
      <c r="A6" s="64" t="s">
        <v>78</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10"/>
      <c r="IF6" s="10"/>
      <c r="IG6" s="10"/>
      <c r="IH6" s="10"/>
      <c r="II6" s="10"/>
    </row>
    <row r="7" spans="1:243" s="9" customFormat="1" ht="29.25" customHeight="1" hidden="1">
      <c r="A7" s="65" t="s">
        <v>6</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IE7" s="10"/>
      <c r="IF7" s="10"/>
      <c r="IG7" s="10"/>
      <c r="IH7" s="10"/>
      <c r="II7" s="10"/>
    </row>
    <row r="8" spans="1:243" s="12" customFormat="1" ht="86.25" customHeight="1">
      <c r="A8" s="11" t="s">
        <v>42</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IE8" s="13"/>
      <c r="IF8" s="13"/>
      <c r="IG8" s="13"/>
      <c r="IH8" s="13"/>
      <c r="II8" s="13"/>
    </row>
    <row r="9" spans="1:243" s="14" customFormat="1" ht="61.5" customHeight="1">
      <c r="A9" s="61" t="s">
        <v>7</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IE9" s="15"/>
      <c r="IF9" s="15"/>
      <c r="IG9" s="15"/>
      <c r="IH9" s="15"/>
      <c r="II9" s="15"/>
    </row>
    <row r="10" spans="1:243" s="16" customFormat="1" ht="18.75" customHeight="1">
      <c r="A10" s="22"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50" t="s">
        <v>48</v>
      </c>
      <c r="B11" s="58" t="s">
        <v>14</v>
      </c>
      <c r="C11" s="52" t="s">
        <v>15</v>
      </c>
      <c r="D11" s="52" t="s">
        <v>16</v>
      </c>
      <c r="E11" s="52" t="s">
        <v>17</v>
      </c>
      <c r="F11" s="52" t="s">
        <v>18</v>
      </c>
      <c r="G11" s="52"/>
      <c r="H11" s="52"/>
      <c r="I11" s="52" t="s">
        <v>19</v>
      </c>
      <c r="J11" s="52" t="s">
        <v>20</v>
      </c>
      <c r="K11" s="52" t="s">
        <v>21</v>
      </c>
      <c r="L11" s="52" t="s">
        <v>22</v>
      </c>
      <c r="M11" s="53" t="s">
        <v>47</v>
      </c>
      <c r="N11" s="52" t="s">
        <v>23</v>
      </c>
      <c r="O11" s="52" t="s">
        <v>46</v>
      </c>
      <c r="P11" s="52" t="s">
        <v>24</v>
      </c>
      <c r="Q11" s="52" t="s">
        <v>25</v>
      </c>
      <c r="R11" s="52" t="s">
        <v>26</v>
      </c>
      <c r="S11" s="52" t="s">
        <v>27</v>
      </c>
      <c r="T11" s="52" t="s">
        <v>28</v>
      </c>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4" t="s">
        <v>29</v>
      </c>
      <c r="BB11" s="54" t="s">
        <v>43</v>
      </c>
      <c r="BC11" s="55" t="s">
        <v>30</v>
      </c>
      <c r="IE11" s="17"/>
      <c r="IF11" s="17"/>
      <c r="IG11" s="17"/>
      <c r="IH11" s="17"/>
      <c r="II11" s="17"/>
    </row>
    <row r="12" spans="1:243" s="16" customFormat="1" ht="38.25" customHeight="1">
      <c r="A12" s="50">
        <v>1</v>
      </c>
      <c r="B12" s="22">
        <v>2</v>
      </c>
      <c r="C12" s="50">
        <v>3</v>
      </c>
      <c r="D12" s="50">
        <v>4</v>
      </c>
      <c r="E12" s="50">
        <v>5</v>
      </c>
      <c r="F12" s="50">
        <v>6</v>
      </c>
      <c r="G12" s="50">
        <v>7</v>
      </c>
      <c r="H12" s="50">
        <v>8</v>
      </c>
      <c r="I12" s="50">
        <v>9</v>
      </c>
      <c r="J12" s="50">
        <v>10</v>
      </c>
      <c r="K12" s="50">
        <v>11</v>
      </c>
      <c r="L12" s="50">
        <v>12</v>
      </c>
      <c r="M12" s="51">
        <v>6</v>
      </c>
      <c r="N12" s="51">
        <v>8</v>
      </c>
      <c r="O12" s="51">
        <v>9</v>
      </c>
      <c r="P12" s="51">
        <v>10</v>
      </c>
      <c r="Q12" s="51">
        <v>11</v>
      </c>
      <c r="R12" s="51">
        <v>12</v>
      </c>
      <c r="S12" s="51">
        <v>13</v>
      </c>
      <c r="T12" s="51">
        <v>14</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15</v>
      </c>
      <c r="BB12" s="51">
        <v>7</v>
      </c>
      <c r="BC12" s="51">
        <v>8</v>
      </c>
      <c r="IE12" s="17"/>
      <c r="IF12" s="17"/>
      <c r="IG12" s="17"/>
      <c r="IH12" s="17"/>
      <c r="II12" s="17"/>
    </row>
    <row r="13" spans="1:243" s="16" customFormat="1" ht="63" customHeight="1">
      <c r="A13" s="50">
        <v>1</v>
      </c>
      <c r="B13" s="71" t="s">
        <v>50</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IE13" s="17"/>
      <c r="IF13" s="17"/>
      <c r="IG13" s="17"/>
      <c r="IH13" s="17"/>
      <c r="II13" s="17"/>
    </row>
    <row r="14" spans="1:243" s="16" customFormat="1" ht="66" customHeight="1">
      <c r="A14" s="50">
        <v>1.1</v>
      </c>
      <c r="B14" s="71" t="s">
        <v>51</v>
      </c>
      <c r="C14" s="43" t="s">
        <v>49</v>
      </c>
      <c r="D14" s="73">
        <v>2</v>
      </c>
      <c r="E14" s="73" t="s">
        <v>66</v>
      </c>
      <c r="F14" s="36"/>
      <c r="G14" s="37"/>
      <c r="H14" s="37"/>
      <c r="I14" s="36" t="s">
        <v>32</v>
      </c>
      <c r="J14" s="38">
        <f aca="true" t="shared" si="0" ref="J13:J28">IF(I14="Less(-)",-1,1)</f>
        <v>1</v>
      </c>
      <c r="K14" s="37" t="s">
        <v>33</v>
      </c>
      <c r="L14" s="37" t="s">
        <v>4</v>
      </c>
      <c r="M14" s="44"/>
      <c r="N14" s="37"/>
      <c r="O14" s="44"/>
      <c r="P14" s="40"/>
      <c r="Q14" s="37"/>
      <c r="R14" s="37"/>
      <c r="S14" s="40"/>
      <c r="T14" s="40"/>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39">
        <f aca="true" t="shared" si="1" ref="BA13:BA28">D14*M14</f>
        <v>0</v>
      </c>
      <c r="BB14" s="39">
        <f aca="true" t="shared" si="2" ref="BB13:BB28">BA14+(BA14*O14/100)</f>
        <v>0</v>
      </c>
      <c r="BC14" s="42" t="str">
        <f aca="true" t="shared" si="3" ref="BC13:BC28">SpellNumber(L14,BB14)</f>
        <v>INR Zero Only</v>
      </c>
      <c r="IE14" s="17"/>
      <c r="IF14" s="17"/>
      <c r="IG14" s="17"/>
      <c r="IH14" s="17"/>
      <c r="II14" s="17"/>
    </row>
    <row r="15" spans="1:243" s="16" customFormat="1" ht="151.5" customHeight="1">
      <c r="A15" s="50">
        <v>2</v>
      </c>
      <c r="B15" s="71" t="s">
        <v>52</v>
      </c>
      <c r="C15" s="43" t="s">
        <v>69</v>
      </c>
      <c r="D15" s="73">
        <v>30</v>
      </c>
      <c r="E15" s="73" t="s">
        <v>67</v>
      </c>
      <c r="F15" s="36"/>
      <c r="G15" s="37"/>
      <c r="H15" s="37"/>
      <c r="I15" s="36" t="s">
        <v>32</v>
      </c>
      <c r="J15" s="38">
        <f t="shared" si="0"/>
        <v>1</v>
      </c>
      <c r="K15" s="37" t="s">
        <v>33</v>
      </c>
      <c r="L15" s="37" t="s">
        <v>4</v>
      </c>
      <c r="M15" s="44"/>
      <c r="N15" s="37"/>
      <c r="O15" s="44"/>
      <c r="P15" s="40"/>
      <c r="Q15" s="37"/>
      <c r="R15" s="37"/>
      <c r="S15" s="40"/>
      <c r="T15" s="40"/>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39">
        <f t="shared" si="1"/>
        <v>0</v>
      </c>
      <c r="BB15" s="39">
        <f t="shared" si="2"/>
        <v>0</v>
      </c>
      <c r="BC15" s="42" t="str">
        <f t="shared" si="3"/>
        <v>INR Zero Only</v>
      </c>
      <c r="IE15" s="17"/>
      <c r="IF15" s="17"/>
      <c r="IG15" s="17"/>
      <c r="IH15" s="17"/>
      <c r="II15" s="17"/>
    </row>
    <row r="16" spans="1:243" s="16" customFormat="1" ht="100.5" customHeight="1">
      <c r="A16" s="50">
        <v>3</v>
      </c>
      <c r="B16" s="71" t="s">
        <v>53</v>
      </c>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IE16" s="17"/>
      <c r="IF16" s="17"/>
      <c r="IG16" s="17"/>
      <c r="IH16" s="17"/>
      <c r="II16" s="17"/>
    </row>
    <row r="17" spans="1:243" s="16" customFormat="1" ht="33" customHeight="1">
      <c r="A17" s="50">
        <v>3.1</v>
      </c>
      <c r="B17" s="72" t="s">
        <v>54</v>
      </c>
      <c r="C17" s="43" t="s">
        <v>70</v>
      </c>
      <c r="D17" s="73">
        <v>30</v>
      </c>
      <c r="E17" s="73" t="s">
        <v>67</v>
      </c>
      <c r="F17" s="36"/>
      <c r="G17" s="37"/>
      <c r="H17" s="37"/>
      <c r="I17" s="36" t="s">
        <v>32</v>
      </c>
      <c r="J17" s="38">
        <f t="shared" si="0"/>
        <v>1</v>
      </c>
      <c r="K17" s="37" t="s">
        <v>33</v>
      </c>
      <c r="L17" s="37" t="s">
        <v>4</v>
      </c>
      <c r="M17" s="44"/>
      <c r="N17" s="37"/>
      <c r="O17" s="44"/>
      <c r="P17" s="40"/>
      <c r="Q17" s="37"/>
      <c r="R17" s="37"/>
      <c r="S17" s="40"/>
      <c r="T17" s="40"/>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39">
        <f t="shared" si="1"/>
        <v>0</v>
      </c>
      <c r="BB17" s="39">
        <f t="shared" si="2"/>
        <v>0</v>
      </c>
      <c r="BC17" s="42" t="str">
        <f t="shared" si="3"/>
        <v>INR Zero Only</v>
      </c>
      <c r="IE17" s="17"/>
      <c r="IF17" s="17"/>
      <c r="IG17" s="17"/>
      <c r="IH17" s="17"/>
      <c r="II17" s="17"/>
    </row>
    <row r="18" spans="1:243" s="16" customFormat="1" ht="131.25" customHeight="1">
      <c r="A18" s="50">
        <v>4</v>
      </c>
      <c r="B18" s="71" t="s">
        <v>55</v>
      </c>
      <c r="C18" s="43" t="s">
        <v>71</v>
      </c>
      <c r="D18" s="73">
        <v>20</v>
      </c>
      <c r="E18" s="73" t="s">
        <v>67</v>
      </c>
      <c r="F18" s="36"/>
      <c r="G18" s="37"/>
      <c r="H18" s="37"/>
      <c r="I18" s="36" t="s">
        <v>32</v>
      </c>
      <c r="J18" s="38">
        <f t="shared" si="0"/>
        <v>1</v>
      </c>
      <c r="K18" s="37" t="s">
        <v>33</v>
      </c>
      <c r="L18" s="37" t="s">
        <v>4</v>
      </c>
      <c r="M18" s="44"/>
      <c r="N18" s="37"/>
      <c r="O18" s="44"/>
      <c r="P18" s="40"/>
      <c r="Q18" s="37"/>
      <c r="R18" s="37"/>
      <c r="S18" s="40"/>
      <c r="T18" s="40"/>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39">
        <f t="shared" si="1"/>
        <v>0</v>
      </c>
      <c r="BB18" s="39">
        <f t="shared" si="2"/>
        <v>0</v>
      </c>
      <c r="BC18" s="42" t="str">
        <f t="shared" si="3"/>
        <v>INR Zero Only</v>
      </c>
      <c r="IE18" s="17"/>
      <c r="IF18" s="17"/>
      <c r="IG18" s="17"/>
      <c r="IH18" s="17"/>
      <c r="II18" s="17"/>
    </row>
    <row r="19" spans="1:243" s="16" customFormat="1" ht="80.25" customHeight="1">
      <c r="A19" s="50">
        <v>5</v>
      </c>
      <c r="B19" s="71" t="s">
        <v>56</v>
      </c>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IE19" s="17"/>
      <c r="IF19" s="17"/>
      <c r="IG19" s="17"/>
      <c r="IH19" s="17"/>
      <c r="II19" s="17"/>
    </row>
    <row r="20" spans="1:243" s="16" customFormat="1" ht="38.25" customHeight="1">
      <c r="A20" s="50">
        <v>5.1</v>
      </c>
      <c r="B20" s="72" t="s">
        <v>57</v>
      </c>
      <c r="C20" s="43" t="s">
        <v>36</v>
      </c>
      <c r="D20" s="73">
        <v>40</v>
      </c>
      <c r="E20" s="73" t="s">
        <v>68</v>
      </c>
      <c r="F20" s="36"/>
      <c r="G20" s="37"/>
      <c r="H20" s="37"/>
      <c r="I20" s="36" t="s">
        <v>32</v>
      </c>
      <c r="J20" s="38">
        <f t="shared" si="0"/>
        <v>1</v>
      </c>
      <c r="K20" s="37" t="s">
        <v>33</v>
      </c>
      <c r="L20" s="37" t="s">
        <v>4</v>
      </c>
      <c r="M20" s="44"/>
      <c r="N20" s="37"/>
      <c r="O20" s="44"/>
      <c r="P20" s="40"/>
      <c r="Q20" s="37"/>
      <c r="R20" s="37"/>
      <c r="S20" s="40"/>
      <c r="T20" s="40"/>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39">
        <f t="shared" si="1"/>
        <v>0</v>
      </c>
      <c r="BB20" s="39">
        <f t="shared" si="2"/>
        <v>0</v>
      </c>
      <c r="BC20" s="42" t="str">
        <f t="shared" si="3"/>
        <v>INR Zero Only</v>
      </c>
      <c r="IE20" s="17"/>
      <c r="IF20" s="17"/>
      <c r="IG20" s="17"/>
      <c r="IH20" s="17"/>
      <c r="II20" s="17"/>
    </row>
    <row r="21" spans="1:243" s="16" customFormat="1" ht="38.25" customHeight="1">
      <c r="A21" s="50">
        <v>6</v>
      </c>
      <c r="B21" s="72" t="s">
        <v>58</v>
      </c>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IE21" s="17"/>
      <c r="IF21" s="17"/>
      <c r="IG21" s="17"/>
      <c r="IH21" s="17"/>
      <c r="II21" s="17"/>
    </row>
    <row r="22" spans="1:243" s="16" customFormat="1" ht="38.25" customHeight="1">
      <c r="A22" s="50">
        <v>6.1</v>
      </c>
      <c r="B22" s="72" t="s">
        <v>59</v>
      </c>
      <c r="C22" s="43" t="s">
        <v>72</v>
      </c>
      <c r="D22" s="73">
        <v>100</v>
      </c>
      <c r="E22" s="73" t="s">
        <v>67</v>
      </c>
      <c r="F22" s="36"/>
      <c r="G22" s="37"/>
      <c r="H22" s="37"/>
      <c r="I22" s="36" t="s">
        <v>32</v>
      </c>
      <c r="J22" s="38">
        <f t="shared" si="0"/>
        <v>1</v>
      </c>
      <c r="K22" s="37" t="s">
        <v>33</v>
      </c>
      <c r="L22" s="37" t="s">
        <v>4</v>
      </c>
      <c r="M22" s="44"/>
      <c r="N22" s="37"/>
      <c r="O22" s="44"/>
      <c r="P22" s="40"/>
      <c r="Q22" s="37"/>
      <c r="R22" s="37"/>
      <c r="S22" s="40"/>
      <c r="T22" s="40"/>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39">
        <f t="shared" si="1"/>
        <v>0</v>
      </c>
      <c r="BB22" s="39">
        <f t="shared" si="2"/>
        <v>0</v>
      </c>
      <c r="BC22" s="42" t="str">
        <f t="shared" si="3"/>
        <v>INR Zero Only</v>
      </c>
      <c r="IE22" s="17"/>
      <c r="IF22" s="17"/>
      <c r="IG22" s="17"/>
      <c r="IH22" s="17"/>
      <c r="II22" s="17"/>
    </row>
    <row r="23" spans="1:243" s="16" customFormat="1" ht="70.5" customHeight="1">
      <c r="A23" s="50">
        <v>7</v>
      </c>
      <c r="B23" s="71" t="s">
        <v>60</v>
      </c>
      <c r="C23" s="43" t="s">
        <v>73</v>
      </c>
      <c r="D23" s="73">
        <v>200</v>
      </c>
      <c r="E23" s="73" t="s">
        <v>67</v>
      </c>
      <c r="F23" s="36"/>
      <c r="G23" s="37"/>
      <c r="H23" s="37"/>
      <c r="I23" s="36" t="s">
        <v>32</v>
      </c>
      <c r="J23" s="38">
        <f t="shared" si="0"/>
        <v>1</v>
      </c>
      <c r="K23" s="37" t="s">
        <v>33</v>
      </c>
      <c r="L23" s="37" t="s">
        <v>4</v>
      </c>
      <c r="M23" s="44"/>
      <c r="N23" s="37"/>
      <c r="O23" s="44"/>
      <c r="P23" s="40"/>
      <c r="Q23" s="37"/>
      <c r="R23" s="37"/>
      <c r="S23" s="40"/>
      <c r="T23" s="40"/>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39">
        <f t="shared" si="1"/>
        <v>0</v>
      </c>
      <c r="BB23" s="39">
        <f t="shared" si="2"/>
        <v>0</v>
      </c>
      <c r="BC23" s="42" t="str">
        <f t="shared" si="3"/>
        <v>INR Zero Only</v>
      </c>
      <c r="IE23" s="17"/>
      <c r="IF23" s="17"/>
      <c r="IG23" s="17"/>
      <c r="IH23" s="17"/>
      <c r="II23" s="17"/>
    </row>
    <row r="24" spans="1:243" s="16" customFormat="1" ht="38.25" customHeight="1">
      <c r="A24" s="50">
        <v>8</v>
      </c>
      <c r="B24" s="71" t="s">
        <v>61</v>
      </c>
      <c r="C24" s="43" t="s">
        <v>74</v>
      </c>
      <c r="D24" s="73">
        <v>600</v>
      </c>
      <c r="E24" s="73" t="s">
        <v>67</v>
      </c>
      <c r="F24" s="36"/>
      <c r="G24" s="37"/>
      <c r="H24" s="37"/>
      <c r="I24" s="36" t="s">
        <v>32</v>
      </c>
      <c r="J24" s="38">
        <f t="shared" si="0"/>
        <v>1</v>
      </c>
      <c r="K24" s="37" t="s">
        <v>33</v>
      </c>
      <c r="L24" s="37" t="s">
        <v>4</v>
      </c>
      <c r="M24" s="44"/>
      <c r="N24" s="37"/>
      <c r="O24" s="44"/>
      <c r="P24" s="40"/>
      <c r="Q24" s="37"/>
      <c r="R24" s="37"/>
      <c r="S24" s="40"/>
      <c r="T24" s="40"/>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39">
        <f t="shared" si="1"/>
        <v>0</v>
      </c>
      <c r="BB24" s="39">
        <f t="shared" si="2"/>
        <v>0</v>
      </c>
      <c r="BC24" s="42" t="str">
        <f t="shared" si="3"/>
        <v>INR Zero Only</v>
      </c>
      <c r="IE24" s="17"/>
      <c r="IF24" s="17"/>
      <c r="IG24" s="17"/>
      <c r="IH24" s="17"/>
      <c r="II24" s="17"/>
    </row>
    <row r="25" spans="1:243" s="16" customFormat="1" ht="80.25" customHeight="1">
      <c r="A25" s="50">
        <v>9</v>
      </c>
      <c r="B25" s="71" t="s">
        <v>62</v>
      </c>
      <c r="C25" s="43" t="s">
        <v>75</v>
      </c>
      <c r="D25" s="73">
        <v>200</v>
      </c>
      <c r="E25" s="73" t="s">
        <v>67</v>
      </c>
      <c r="F25" s="36"/>
      <c r="G25" s="37"/>
      <c r="H25" s="37"/>
      <c r="I25" s="36" t="s">
        <v>32</v>
      </c>
      <c r="J25" s="38">
        <f t="shared" si="0"/>
        <v>1</v>
      </c>
      <c r="K25" s="37" t="s">
        <v>33</v>
      </c>
      <c r="L25" s="37" t="s">
        <v>4</v>
      </c>
      <c r="M25" s="44"/>
      <c r="N25" s="37"/>
      <c r="O25" s="44"/>
      <c r="P25" s="40"/>
      <c r="Q25" s="37"/>
      <c r="R25" s="37"/>
      <c r="S25" s="40"/>
      <c r="T25" s="40"/>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39">
        <f t="shared" si="1"/>
        <v>0</v>
      </c>
      <c r="BB25" s="39">
        <f t="shared" si="2"/>
        <v>0</v>
      </c>
      <c r="BC25" s="42" t="str">
        <f t="shared" si="3"/>
        <v>INR Zero Only</v>
      </c>
      <c r="IE25" s="17"/>
      <c r="IF25" s="17"/>
      <c r="IG25" s="17"/>
      <c r="IH25" s="17"/>
      <c r="II25" s="17"/>
    </row>
    <row r="26" spans="1:243" s="16" customFormat="1" ht="54.75" customHeight="1">
      <c r="A26" s="50">
        <v>10</v>
      </c>
      <c r="B26" s="71" t="s">
        <v>63</v>
      </c>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IE26" s="17"/>
      <c r="IF26" s="17"/>
      <c r="IG26" s="17"/>
      <c r="IH26" s="17"/>
      <c r="II26" s="17"/>
    </row>
    <row r="27" spans="1:243" s="16" customFormat="1" ht="38.25" customHeight="1">
      <c r="A27" s="50">
        <v>10.1</v>
      </c>
      <c r="B27" s="71" t="s">
        <v>64</v>
      </c>
      <c r="C27" s="43" t="s">
        <v>76</v>
      </c>
      <c r="D27" s="73">
        <v>200</v>
      </c>
      <c r="E27" s="73" t="s">
        <v>67</v>
      </c>
      <c r="F27" s="36"/>
      <c r="G27" s="37"/>
      <c r="H27" s="37"/>
      <c r="I27" s="36" t="s">
        <v>32</v>
      </c>
      <c r="J27" s="38">
        <f t="shared" si="0"/>
        <v>1</v>
      </c>
      <c r="K27" s="37" t="s">
        <v>33</v>
      </c>
      <c r="L27" s="37" t="s">
        <v>4</v>
      </c>
      <c r="M27" s="44"/>
      <c r="N27" s="37"/>
      <c r="O27" s="44"/>
      <c r="P27" s="40"/>
      <c r="Q27" s="37"/>
      <c r="R27" s="37"/>
      <c r="S27" s="40"/>
      <c r="T27" s="40"/>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39">
        <f t="shared" si="1"/>
        <v>0</v>
      </c>
      <c r="BB27" s="39">
        <f t="shared" si="2"/>
        <v>0</v>
      </c>
      <c r="BC27" s="42" t="str">
        <f t="shared" si="3"/>
        <v>INR Zero Only</v>
      </c>
      <c r="IE27" s="17"/>
      <c r="IF27" s="17"/>
      <c r="IG27" s="17"/>
      <c r="IH27" s="17"/>
      <c r="II27" s="17"/>
    </row>
    <row r="28" spans="1:243" s="16" customFormat="1" ht="48" customHeight="1">
      <c r="A28" s="50">
        <v>11</v>
      </c>
      <c r="B28" s="71" t="s">
        <v>65</v>
      </c>
      <c r="C28" s="43" t="s">
        <v>77</v>
      </c>
      <c r="D28" s="73">
        <v>200</v>
      </c>
      <c r="E28" s="73" t="s">
        <v>68</v>
      </c>
      <c r="F28" s="36"/>
      <c r="G28" s="37"/>
      <c r="H28" s="37"/>
      <c r="I28" s="36" t="s">
        <v>32</v>
      </c>
      <c r="J28" s="38">
        <f t="shared" si="0"/>
        <v>1</v>
      </c>
      <c r="K28" s="37" t="s">
        <v>33</v>
      </c>
      <c r="L28" s="37" t="s">
        <v>4</v>
      </c>
      <c r="M28" s="44"/>
      <c r="N28" s="37"/>
      <c r="O28" s="44"/>
      <c r="P28" s="40"/>
      <c r="Q28" s="37"/>
      <c r="R28" s="37"/>
      <c r="S28" s="40"/>
      <c r="T28" s="40"/>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39">
        <f t="shared" si="1"/>
        <v>0</v>
      </c>
      <c r="BB28" s="39">
        <f t="shared" si="2"/>
        <v>0</v>
      </c>
      <c r="BC28" s="42" t="str">
        <f t="shared" si="3"/>
        <v>INR Zero Only</v>
      </c>
      <c r="IE28" s="17"/>
      <c r="IF28" s="17"/>
      <c r="IG28" s="17"/>
      <c r="IH28" s="17"/>
      <c r="II28" s="17"/>
    </row>
    <row r="29" spans="1:243" s="18" customFormat="1" ht="58.5" customHeight="1">
      <c r="A29" s="67" t="s">
        <v>35</v>
      </c>
      <c r="B29" s="68"/>
      <c r="C29" s="45"/>
      <c r="D29" s="45"/>
      <c r="E29" s="45"/>
      <c r="F29" s="43"/>
      <c r="G29" s="45"/>
      <c r="H29" s="46"/>
      <c r="I29" s="46"/>
      <c r="J29" s="46"/>
      <c r="K29" s="46"/>
      <c r="L29" s="45"/>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8" t="e">
        <f>SUM(#REF!)</f>
        <v>#REF!</v>
      </c>
      <c r="BB29" s="48">
        <f>SUM(BB14:BB28)</f>
        <v>0</v>
      </c>
      <c r="BC29" s="42" t="str">
        <f>SpellNumber($E$2,BB29)</f>
        <v>INR Zero Only</v>
      </c>
      <c r="IA29" s="18" t="s">
        <v>35</v>
      </c>
      <c r="IE29" s="19"/>
      <c r="IF29" s="19" t="s">
        <v>34</v>
      </c>
      <c r="IG29" s="19" t="s">
        <v>36</v>
      </c>
      <c r="IH29" s="19">
        <v>10</v>
      </c>
      <c r="II29" s="19" t="s">
        <v>31</v>
      </c>
    </row>
    <row r="30" spans="1:243" s="20" customFormat="1" ht="54.75" customHeight="1" hidden="1">
      <c r="A30" s="49" t="s">
        <v>37</v>
      </c>
      <c r="B30" s="59"/>
      <c r="C30" s="25"/>
      <c r="D30" s="26"/>
      <c r="E30" s="27" t="s">
        <v>38</v>
      </c>
      <c r="F30" s="28"/>
      <c r="G30" s="29"/>
      <c r="H30" s="30"/>
      <c r="I30" s="30"/>
      <c r="J30" s="30"/>
      <c r="K30" s="31"/>
      <c r="L30" s="32"/>
      <c r="M30" s="33" t="s">
        <v>39</v>
      </c>
      <c r="N30" s="30"/>
      <c r="O30" s="24"/>
      <c r="P30" s="24"/>
      <c r="Q30" s="24"/>
      <c r="R30" s="24"/>
      <c r="S30" s="24"/>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4">
        <f>IF(ISBLANK(F30),0,IF(E30="Excess (+)",ROUND(BA29+(BA29*F30),2),IF(E30="Less (-)",ROUND(BA29+(BA29*F30*(-1)),2),0)))</f>
        <v>0</v>
      </c>
      <c r="BB30" s="35">
        <f>ROUND(BA30,0)</f>
        <v>0</v>
      </c>
      <c r="BC30" s="23" t="str">
        <f>SpellNumber(L30,BB30)</f>
        <v> Zero Only</v>
      </c>
      <c r="IA30" s="20" t="s">
        <v>37</v>
      </c>
      <c r="IE30" s="21" t="s">
        <v>38</v>
      </c>
      <c r="IF30" s="21"/>
      <c r="IG30" s="21"/>
      <c r="IH30" s="21"/>
      <c r="II30" s="21"/>
    </row>
    <row r="31" spans="1:243" s="20" customFormat="1" ht="43.5" customHeight="1">
      <c r="A31" s="67" t="s">
        <v>40</v>
      </c>
      <c r="B31" s="68"/>
      <c r="C31" s="62" t="str">
        <f>SpellNumber($E$2,BB29)</f>
        <v>INR Zero Only</v>
      </c>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IA31" s="20" t="s">
        <v>40</v>
      </c>
      <c r="IC31" s="20" t="s">
        <v>45</v>
      </c>
      <c r="IE31" s="21"/>
      <c r="IF31" s="21"/>
      <c r="IG31" s="21"/>
      <c r="IH31" s="21"/>
      <c r="II31" s="21"/>
    </row>
  </sheetData>
  <sheetProtection password="E491" sheet="1"/>
  <mergeCells count="10">
    <mergeCell ref="A9:BC9"/>
    <mergeCell ref="C31:BC31"/>
    <mergeCell ref="A1:L1"/>
    <mergeCell ref="A4:BC4"/>
    <mergeCell ref="A5:BC5"/>
    <mergeCell ref="A6:BC6"/>
    <mergeCell ref="A7:BC7"/>
    <mergeCell ref="B8:BC8"/>
    <mergeCell ref="A29:B29"/>
    <mergeCell ref="A31:B31"/>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0">
      <formula1>"Select,Option C1,Option D1"</formula1>
      <formula2>0</formula2>
    </dataValidation>
    <dataValidation allowBlank="1" showInputMessage="1" showErrorMessage="1" promptTitle="Itemcode/Make" prompt="Please enter text" sqref="F29 C14:C15 C17:C18 C20 C22:C25 C27:C28">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27:M28 O14:O15 M14:M15 M17:M18 O17:O18 O20 M20 M22:M25 O22:O25 O27:O28">
      <formula1>0</formula1>
      <formula2>999999999999999</formula2>
    </dataValidation>
    <dataValidation type="decimal" allowBlank="1" showInputMessage="1" showErrorMessage="1" promptTitle="Quantity" prompt="Please enter the Quantity for this item. " errorTitle="Invalid Entry" error="Only Numeric Values are allowed. " sqref="D27:D28 F14:F15 D14:D15 D17:D18 F17:F18 F20 D20 D22:D25 F22:F25 F27:F28">
      <formula1>0</formula1>
      <formula2>999999999999999</formula2>
    </dataValidation>
    <dataValidation allowBlank="1" showInputMessage="1" showErrorMessage="1" promptTitle="Addition / Deduction" prompt="Please Choose the correct One" sqref="J14:J15 J17:J18 J20 J22:J25 J27:J28">
      <formula1>0</formula1>
      <formula2>0</formula2>
    </dataValidation>
    <dataValidation type="list" showErrorMessage="1" sqref="I14:I15 I17:I18 I20 I22:I25 I27:I2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N15 N17:N18 N20 N22:N25 N27:N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5 R17:R18 R20 R22:R25 R27:R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5 Q17:Q18 Q20 Q22:Q25 Q27:Q2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15 G17:H18 G20:H20 G22:H25 G27:H28">
      <formula1>0</formula1>
      <formula2>999999999999999</formula2>
    </dataValidation>
    <dataValidation allowBlank="1" showInputMessage="1" showErrorMessage="1" promptTitle="Units" prompt="Please enter Units in text" sqref="E14:E15 E17:E18 E20 E22:E25 E27:E28">
      <formula1>0</formula1>
      <formula2>0</formula2>
    </dataValidation>
    <dataValidation type="list" allowBlank="1" showErrorMessage="1" sqref="K14:K15 K17:K18 K20 K22:K25 K27:K28">
      <formula1>"Partial Conversion,Full Conversion"</formula1>
      <formula2>0</formula2>
    </dataValidation>
    <dataValidation type="list" allowBlank="1" showInputMessage="1" showErrorMessage="1" sqref="L14:L15 L17:L18 L20 L22:L25 L27:L31">
      <formula1>"INR"</formula1>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9" t="s">
        <v>41</v>
      </c>
      <c r="F6" s="69"/>
      <c r="G6" s="69"/>
      <c r="H6" s="69"/>
      <c r="I6" s="69"/>
      <c r="J6" s="69"/>
      <c r="K6" s="69"/>
    </row>
    <row r="7" spans="5:11" ht="15">
      <c r="E7" s="70"/>
      <c r="F7" s="70"/>
      <c r="G7" s="70"/>
      <c r="H7" s="70"/>
      <c r="I7" s="70"/>
      <c r="J7" s="70"/>
      <c r="K7" s="70"/>
    </row>
    <row r="8" spans="5:11" ht="15">
      <c r="E8" s="70"/>
      <c r="F8" s="70"/>
      <c r="G8" s="70"/>
      <c r="H8" s="70"/>
      <c r="I8" s="70"/>
      <c r="J8" s="70"/>
      <c r="K8" s="70"/>
    </row>
    <row r="9" spans="5:11" ht="15">
      <c r="E9" s="70"/>
      <c r="F9" s="70"/>
      <c r="G9" s="70"/>
      <c r="H9" s="70"/>
      <c r="I9" s="70"/>
      <c r="J9" s="70"/>
      <c r="K9" s="70"/>
    </row>
    <row r="10" spans="5:11" ht="15">
      <c r="E10" s="70"/>
      <c r="F10" s="70"/>
      <c r="G10" s="70"/>
      <c r="H10" s="70"/>
      <c r="I10" s="70"/>
      <c r="J10" s="70"/>
      <c r="K10" s="70"/>
    </row>
    <row r="11" spans="5:11" ht="15">
      <c r="E11" s="70"/>
      <c r="F11" s="70"/>
      <c r="G11" s="70"/>
      <c r="H11" s="70"/>
      <c r="I11" s="70"/>
      <c r="J11" s="70"/>
      <c r="K11" s="70"/>
    </row>
    <row r="12" spans="5:11" ht="15">
      <c r="E12" s="70"/>
      <c r="F12" s="70"/>
      <c r="G12" s="70"/>
      <c r="H12" s="70"/>
      <c r="I12" s="70"/>
      <c r="J12" s="70"/>
      <c r="K12" s="70"/>
    </row>
    <row r="13" spans="5:11" ht="15">
      <c r="E13" s="70"/>
      <c r="F13" s="70"/>
      <c r="G13" s="70"/>
      <c r="H13" s="70"/>
      <c r="I13" s="70"/>
      <c r="J13" s="70"/>
      <c r="K13" s="70"/>
    </row>
    <row r="14" spans="5:11" ht="1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2020-02-07T05:09:15Z</cp:lastPrinted>
  <dcterms:created xsi:type="dcterms:W3CDTF">2009-01-30T06:42:42Z</dcterms:created>
  <dcterms:modified xsi:type="dcterms:W3CDTF">2023-09-21T20:51:50Z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