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600" windowHeight="807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'BoQ1'!$1:$35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L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L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<sst xmlns="http://schemas.openxmlformats.org/spreadsheetml/2006/main" count="233" uniqueCount="97">
  <si>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</si>
  <si>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</si>
  <si>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</si>
  <si>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</si>
  <si>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</si>
  <si>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</si>
  <si>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</si>
  <si>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</si>
  <si>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</si>
  <si>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</si>
  <si>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</si>
  <si>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</si>
  <si>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</si>
  <si>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</si>
  <si>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</si>
  <si>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</si>
  <si>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</si>
  <si>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</si>
  <si>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</si>
  <si>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</si>
  <si>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</si>
  <si>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</si>
  <si>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</si>
  <si>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</si>
  <si>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</si>
  <si>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</si>
  <si>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</si>
  <si>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</si>
  <si>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</si>
  <si>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</si>
  <si>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</si>
  <si>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item1</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</si>
  <si>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</si>
  <si>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</si>
  <si>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</si>
  <si>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</si>
  <si>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</si>
  <si>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</si>
  <si>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</si>
  <si>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</si>
  <si>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</si>
  <si>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</si>
  <si>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</si>
  <si>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</si>
  <si>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</si>
  <si>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</si>
  <si>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item2</t>
  </si>
  <si>
    <t>INR Zero Only</t>
  </si>
  <si>
    <t>GST(%)</t>
  </si>
  <si>
    <t>item3</t>
  </si>
  <si>
    <t>item4</t>
  </si>
  <si>
    <t>item6</t>
  </si>
  <si>
    <t>item7</t>
  </si>
  <si>
    <t>Two or more coats on new work</t>
  </si>
  <si>
    <t>item8</t>
  </si>
  <si>
    <t>item9</t>
  </si>
  <si>
    <t>item10</t>
  </si>
  <si>
    <t>item11</t>
  </si>
  <si>
    <t>item12</t>
  </si>
  <si>
    <t>item13</t>
  </si>
  <si>
    <t>item14</t>
  </si>
  <si>
    <t>P/f of solid 60 mm thick double skin Clean Room wall panels made up of  0.6mm GI powder coated sheet, infill material as puff having density of 40 kg/m3 with all required accessories like C type floor track, top channel, male female channel, Silicon sealant and fishes for grouting, etc all complete as per manufacturer specifications at all heights and as per direction of Engineer-in-Charge</t>
  </si>
  <si>
    <t>P/f of 50/80mm puf insulated Roof panel with 0.50mm thick corrugated profile sheet from out side and light grooved 0.50 mm thick PPGI inside with FR Grade PUF Density 42 Kg/m3 ± 5% with proper overlapping and projections on all sides with all required hardware material, silicon, etc all complete as per manufacturer specifications at all heights and as per direction of Engineer-in-Charge</t>
  </si>
  <si>
    <t>P/f of solid doors  60 mm thick double skin Clean Room wall panels made up of  0.6mm GI powder coated sheet, infill material as puff having density of 40 kg/m3 with vision panel and all required accessories like C type floor track, top channel, male female channel, Silicon sealant and fishes for grouting, etc all complete as per manufacturer specifications at all heights and as per direction of Engineer-in-Charge</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</si>
  <si>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</si>
  <si>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</si>
  <si>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Providing and laying in position cement concrete of specified grade excluding
the cost of centering and shuttering - All work up to plinth level :</t>
  </si>
  <si>
    <t>Making plinth protection 50mm thick of cement concrete 1:3:6 (1 cement : 3 coarse sand (zone - III) : 6 graded stone aggregate 20 mm nominal size) over 75mm thick bed of dry brick ballast 40 mm nominal size, well rammed and consolidated and grouted with fine sand, including necessary excavation, levelling &amp; dressing &amp; finishing the top smooth.</t>
  </si>
  <si>
    <t>Providing and laying in position specified grade of reinforced cement concrete, excluding the cost of centering, shuttering, finishing and reinforcement - All work up to plinth level :</t>
  </si>
  <si>
    <t>1:1.5:3 (1 cement : 1.5 coarse sand (zone-III): 3 graded stone aggregate 20 mm nominal size)</t>
  </si>
  <si>
    <t>Centering and shuttering including strutting, propping etc. and removal of form for :</t>
  </si>
  <si>
    <t>Foundations, footings, bases of columns, etc. for mass concrete</t>
  </si>
  <si>
    <t>Suspended floors, roofs, landings, balconies and access platform</t>
  </si>
  <si>
    <t>Steel reinforcement for R.C.C. work including straightening, cutting, bending, placing in position and binding all complete upto plinth level.</t>
  </si>
  <si>
    <t>Thermo-Mechanically Treated bars of grade Fe-500D or more</t>
  </si>
  <si>
    <t>Steel work in built up tubular (round, square or rectangular hollow tubes etc.) trusses etc., including cutting, hoisting, fixing in position and applying a priming coat of approved steel primer, including welding and bolted with special shaped washers etc. complete.</t>
  </si>
  <si>
    <t>Hot finished welded type tubes</t>
  </si>
  <si>
    <t>Structural steel work riveted, bolted or welded in built up sections, trusses and framed work, including cutting, hoisting, fixing in position and applying a priming coat of approved steel primer all complete.</t>
  </si>
  <si>
    <t>Painting with synthetic enamel paint of approved brand and manufacture to give an even shade :</t>
  </si>
  <si>
    <t>Sqm</t>
  </si>
  <si>
    <t>Cum</t>
  </si>
  <si>
    <t>Kg</t>
  </si>
  <si>
    <t>1:4:8 (1 Cement : 4 coarse sand (zone-III) : 8 graded stone aggregate 40 mm nominal size)</t>
  </si>
  <si>
    <t>Filling available excavated earth (excluding rock) in trenches, plinth, sides of foundations etc. in layers not exceeding 20cm in depth, consolidating each deposited layer by ramming and watering, lead up to 50 m and lift upto 1.5 m.</t>
  </si>
  <si>
    <r>
      <t xml:space="preserve">BASIC RATE INCLUSIVE OF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</si>
  <si>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Sr.
No.</t>
  </si>
  <si>
    <t>P/f of solid 60 mm thick double skin Clean Room wall panels made up of  0.6mm GI powder coated sheet, infill material as puff having density of 40 kg/m3 with all required accessories like C type floor track, top channel, male female channel, Silicon sealant and fishes for grouting, provision ow windows with glass, conduit, etc all complete as per manufacturer specifications at all heights and as per direction of Engineer-in-Charge</t>
  </si>
  <si>
    <t>P/f of 50/80mm puf insulated Roof panel with 0.50mm thick corrugated profile sheet from out side and light grooved 0.50 mm thick PPGI inside with FR Grade PUF Density 42 Kg/m3 ± 5% with proper overlapping and projections on all sides with all required hardware material, silicon, flashing etc all complete as per manufacturer specifications at all heights and as per direction of Engineer-in-Charge</t>
  </si>
  <si>
    <t>Filling available excavated earth (excluding rock) in trenches, plinth, sides of foundations etc. in layers not exceeding 20cm in depth, consolidating each deposited layer by ramming and watering, lead up
to 50 m and lift upto 1.5 m.</t>
  </si>
  <si>
    <t>1:4:8 (1 Cement : 4 coarse sand (zone-III) : 8 graded stone
aggregate 40 mm nominal size)</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</si>
  <si>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</si>
  <si>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</si>
  <si>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sqm</t>
  </si>
  <si>
    <t>cum</t>
  </si>
  <si>
    <t>Providing and laying in position cement concrete of specified grade excluding the cost of centering and shuttering - All work up to plinth level :</t>
  </si>
  <si>
    <t>Contract No:  &lt;IISER/EEEO/EstimateP/23-24/3&gt;</t>
  </si>
  <si>
    <t>Name of Work: &lt;Preparation of temporary room for fire equipment at Main Gate at IISER Mohali&gt;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</si>
</sst>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imes new roman1"/>
      <family val="0"/>
    </font>
    <font>
      <sz val="18"/>
      <color indexed="8"/>
      <name val="Times New Roman"/>
      <family val="1"/>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000000"/>
      <name val="times new roman1"/>
      <family val="0"/>
    </font>
    <font>
      <sz val="18"/>
      <color rgb="FF000000"/>
      <name val="Times New Roman"/>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79">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4" fillId="0" borderId="0" xfId="55" applyNumberFormat="1" applyFont="1" applyFill="1">
      <alignment/>
      <protection/>
    </xf>
    <xf numFmtId="0" fontId="5" fillId="0" borderId="0" xfId="55" applyNumberFormat="1" applyFont="1" applyFill="1">
      <alignment/>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0" fontId="7" fillId="0" borderId="11" xfId="55" applyNumberFormat="1" applyFont="1" applyFill="1" applyBorder="1" applyAlignment="1">
      <alignment horizontal="center" vertical="top" wrapText="1"/>
      <protection/>
    </xf>
    <xf numFmtId="0" fontId="4" fillId="0" borderId="11" xfId="59" applyNumberFormat="1" applyFont="1" applyFill="1" applyBorder="1" applyAlignment="1">
      <alignment vertical="top" wrapText="1"/>
      <protection/>
    </xf>
    <xf numFmtId="0" fontId="4" fillId="0" borderId="11" xfId="55" applyNumberFormat="1" applyFont="1" applyFill="1" applyBorder="1" applyAlignment="1">
      <alignment vertical="top"/>
      <protection/>
    </xf>
    <xf numFmtId="0" fontId="16" fillId="0" borderId="11"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8" fillId="33" borderId="11" xfId="59" applyNumberFormat="1" applyFont="1" applyFill="1" applyBorder="1" applyAlignment="1" applyProtection="1">
      <alignment vertical="center" wrapText="1"/>
      <protection locked="0"/>
    </xf>
    <xf numFmtId="0" fontId="19" fillId="33" borderId="11" xfId="65" applyNumberFormat="1" applyFont="1" applyFill="1" applyBorder="1" applyAlignment="1" applyProtection="1">
      <alignment horizontal="center" vertical="center"/>
      <protection/>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34" borderId="11" xfId="59" applyNumberFormat="1" applyFont="1" applyFill="1" applyBorder="1" applyAlignment="1" applyProtection="1">
      <alignment vertical="center" wrapText="1"/>
      <protection/>
    </xf>
    <xf numFmtId="0" fontId="20" fillId="0" borderId="11" xfId="59" applyNumberFormat="1" applyFont="1" applyFill="1" applyBorder="1" applyAlignment="1">
      <alignment horizontal="right" vertical="top"/>
      <protection/>
    </xf>
    <xf numFmtId="0" fontId="15" fillId="0" borderId="11" xfId="59" applyNumberFormat="1" applyFont="1" applyFill="1" applyBorder="1" applyAlignment="1">
      <alignment horizontal="right" vertical="top"/>
      <protection/>
    </xf>
    <xf numFmtId="0" fontId="61" fillId="0" borderId="11" xfId="0" applyFont="1" applyFill="1" applyBorder="1" applyAlignment="1">
      <alignment horizontal="center" vertical="center" readingOrder="1"/>
    </xf>
    <xf numFmtId="2" fontId="4" fillId="0" borderId="11" xfId="59" applyNumberFormat="1" applyFont="1" applyFill="1" applyBorder="1" applyAlignment="1">
      <alignment horizontal="center" vertical="center" readingOrder="1"/>
      <protection/>
    </xf>
    <xf numFmtId="2" fontId="7" fillId="0" borderId="11" xfId="55" applyNumberFormat="1" applyFont="1" applyFill="1" applyBorder="1" applyAlignment="1" applyProtection="1">
      <alignment horizontal="center" vertical="center" readingOrder="1"/>
      <protection locked="0"/>
    </xf>
    <xf numFmtId="2" fontId="4" fillId="0" borderId="11" xfId="55" applyNumberFormat="1" applyFont="1" applyFill="1" applyBorder="1" applyAlignment="1">
      <alignment horizontal="center" vertical="center" readingOrder="1"/>
      <protection/>
    </xf>
    <xf numFmtId="2" fontId="7" fillId="0" borderId="11" xfId="59" applyNumberFormat="1" applyFont="1" applyFill="1" applyBorder="1" applyAlignment="1">
      <alignment horizontal="center" vertical="center" readingOrder="1"/>
      <protection/>
    </xf>
    <xf numFmtId="2" fontId="7" fillId="0" borderId="11" xfId="55" applyNumberFormat="1" applyFont="1" applyFill="1" applyBorder="1" applyAlignment="1" applyProtection="1">
      <alignment horizontal="center" vertical="center" wrapText="1" readingOrder="1"/>
      <protection locked="0"/>
    </xf>
    <xf numFmtId="2" fontId="7" fillId="0" borderId="11" xfId="55" applyNumberFormat="1" applyFont="1" applyFill="1" applyBorder="1" applyAlignment="1">
      <alignment horizontal="center" vertical="center" wrapText="1" readingOrder="1"/>
      <protection/>
    </xf>
    <xf numFmtId="0" fontId="4" fillId="0" borderId="11" xfId="59" applyNumberFormat="1" applyFont="1" applyFill="1" applyBorder="1" applyAlignment="1">
      <alignment horizontal="center" vertical="center" wrapText="1" readingOrder="1"/>
      <protection/>
    </xf>
    <xf numFmtId="0" fontId="4" fillId="0" borderId="0" xfId="55" applyNumberFormat="1" applyFont="1" applyFill="1" applyAlignment="1">
      <alignment wrapText="1"/>
      <protection/>
    </xf>
    <xf numFmtId="0" fontId="14" fillId="0" borderId="11" xfId="59" applyNumberFormat="1" applyFont="1" applyFill="1" applyBorder="1" applyAlignment="1">
      <alignment horizontal="center" vertical="center" wrapText="1" readingOrder="1"/>
      <protection/>
    </xf>
    <xf numFmtId="2" fontId="7" fillId="33" borderId="11" xfId="55" applyNumberFormat="1" applyFont="1" applyFill="1" applyBorder="1" applyAlignment="1" applyProtection="1">
      <alignment horizontal="center" vertical="center" readingOrder="1"/>
      <protection locked="0"/>
    </xf>
    <xf numFmtId="0" fontId="4" fillId="0" borderId="11" xfId="59" applyNumberFormat="1" applyFont="1" applyFill="1" applyBorder="1" applyAlignment="1">
      <alignment horizontal="center" vertical="center" readingOrder="1"/>
      <protection/>
    </xf>
    <xf numFmtId="0" fontId="15" fillId="0" borderId="11" xfId="59" applyNumberFormat="1" applyFont="1" applyFill="1" applyBorder="1" applyAlignment="1">
      <alignment horizontal="center" vertical="center" readingOrder="1"/>
      <protection/>
    </xf>
    <xf numFmtId="0" fontId="4" fillId="0" borderId="11" xfId="55" applyNumberFormat="1" applyFont="1" applyFill="1" applyBorder="1" applyAlignment="1">
      <alignment horizontal="center" vertical="center" readingOrder="1"/>
      <protection/>
    </xf>
    <xf numFmtId="2" fontId="15" fillId="0" borderId="11" xfId="59" applyNumberFormat="1" applyFont="1" applyFill="1" applyBorder="1" applyAlignment="1">
      <alignment horizontal="center" vertical="center" readingOrder="1"/>
      <protection/>
    </xf>
    <xf numFmtId="179" fontId="7" fillId="33" borderId="11" xfId="55" applyNumberFormat="1" applyFont="1" applyFill="1" applyBorder="1" applyAlignment="1" applyProtection="1">
      <alignment horizontal="center" vertical="center" readingOrder="1"/>
      <protection locked="0"/>
    </xf>
    <xf numFmtId="0" fontId="7" fillId="0" borderId="11" xfId="59" applyNumberFormat="1" applyFont="1" applyFill="1" applyBorder="1" applyAlignment="1">
      <alignment horizontal="left" vertical="center"/>
      <protection/>
    </xf>
    <xf numFmtId="0" fontId="7" fillId="0" borderId="11" xfId="55" applyNumberFormat="1" applyFont="1" applyFill="1" applyBorder="1" applyAlignment="1">
      <alignment horizontal="center" vertical="center" wrapText="1"/>
      <protection/>
    </xf>
    <xf numFmtId="0" fontId="7" fillId="35" borderId="11" xfId="55" applyNumberFormat="1" applyFont="1" applyFill="1" applyBorder="1" applyAlignment="1">
      <alignment horizontal="center" vertical="center" wrapText="1"/>
      <protection/>
    </xf>
    <xf numFmtId="0" fontId="7" fillId="36" borderId="11" xfId="55" applyNumberFormat="1" applyFont="1" applyFill="1" applyBorder="1" applyAlignment="1">
      <alignment horizontal="center" vertical="center" wrapText="1"/>
      <protection/>
    </xf>
    <xf numFmtId="0" fontId="7" fillId="36" borderId="11" xfId="59" applyNumberFormat="1" applyFont="1" applyFill="1" applyBorder="1" applyAlignment="1">
      <alignment horizontal="center" vertical="center" wrapText="1"/>
      <protection/>
    </xf>
    <xf numFmtId="0" fontId="13" fillId="36" borderId="11" xfId="59" applyNumberFormat="1" applyFont="1" applyFill="1" applyBorder="1" applyAlignment="1">
      <alignment horizontal="center" vertical="center" wrapText="1"/>
      <protection/>
    </xf>
    <xf numFmtId="0" fontId="13" fillId="36" borderId="11" xfId="59" applyNumberFormat="1" applyFont="1" applyFill="1" applyBorder="1" applyAlignment="1">
      <alignment vertical="center" wrapText="1"/>
      <protection/>
    </xf>
    <xf numFmtId="0" fontId="62" fillId="0" borderId="11" xfId="0" applyFont="1" applyBorder="1" applyAlignment="1">
      <alignment horizontal="justify" vertical="top" wrapText="1"/>
    </xf>
    <xf numFmtId="0" fontId="62" fillId="0" borderId="11" xfId="0" applyFont="1" applyBorder="1" applyAlignment="1">
      <alignment vertical="top" wrapText="1"/>
    </xf>
    <xf numFmtId="0" fontId="6" fillId="0" borderId="0" xfId="59" applyNumberFormat="1" applyFont="1" applyFill="1" applyBorder="1" applyAlignment="1" applyProtection="1">
      <alignment horizontal="center" vertical="top"/>
      <protection/>
    </xf>
    <xf numFmtId="0" fontId="4" fillId="0" borderId="0" xfId="55" applyNumberFormat="1" applyFont="1" applyFill="1" applyBorder="1" applyAlignment="1">
      <alignment vertical="top"/>
      <protection/>
    </xf>
    <xf numFmtId="0" fontId="7" fillId="36" borderId="11" xfId="55" applyNumberFormat="1" applyFont="1" applyFill="1" applyBorder="1" applyAlignment="1">
      <alignment horizontal="center" vertical="top" wrapText="1"/>
      <protection/>
    </xf>
    <xf numFmtId="0" fontId="7" fillId="34" borderId="11" xfId="59" applyNumberFormat="1" applyFont="1" applyFill="1" applyBorder="1" applyAlignment="1">
      <alignment horizontal="left" vertical="top"/>
      <protection/>
    </xf>
    <xf numFmtId="0" fontId="0" fillId="0" borderId="0" xfId="55" applyNumberFormat="1" applyFill="1" applyAlignment="1">
      <alignment vertical="top"/>
      <protection/>
    </xf>
    <xf numFmtId="2" fontId="24" fillId="0" borderId="11" xfId="0" applyNumberFormat="1" applyFont="1" applyBorder="1" applyAlignment="1">
      <alignment horizontal="center" vertical="center" readingOrder="1"/>
    </xf>
    <xf numFmtId="0" fontId="24" fillId="0" borderId="11" xfId="0" applyFont="1" applyBorder="1" applyAlignment="1">
      <alignment horizontal="center" vertical="center" readingOrder="1"/>
    </xf>
    <xf numFmtId="0" fontId="62" fillId="0" borderId="11" xfId="0" applyFont="1" applyBorder="1" applyAlignment="1">
      <alignment horizontal="center" vertical="center" readingOrder="1"/>
    </xf>
    <xf numFmtId="0" fontId="11" fillId="0" borderId="12" xfId="55" applyNumberFormat="1" applyFont="1" applyFill="1" applyBorder="1" applyAlignment="1">
      <alignment horizontal="center" vertical="center" wrapText="1"/>
      <protection/>
    </xf>
    <xf numFmtId="0" fontId="15" fillId="0" borderId="11"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3" xfId="55" applyNumberFormat="1" applyFont="1" applyFill="1" applyBorder="1" applyAlignment="1" applyProtection="1">
      <alignment horizontal="center" wrapText="1"/>
      <protection locked="0"/>
    </xf>
    <xf numFmtId="0" fontId="7" fillId="37" borderId="14" xfId="59" applyNumberFormat="1" applyFont="1" applyFill="1" applyBorder="1" applyAlignment="1" applyProtection="1">
      <alignment horizontal="left" vertical="top"/>
      <protection locked="0"/>
    </xf>
    <xf numFmtId="0" fontId="7" fillId="0" borderId="11" xfId="59" applyNumberFormat="1" applyFont="1" applyFill="1" applyBorder="1" applyAlignment="1">
      <alignment horizontal="center" vertical="center"/>
      <protection/>
    </xf>
    <xf numFmtId="0" fontId="7" fillId="34" borderId="11" xfId="59" applyNumberFormat="1" applyFont="1" applyFill="1" applyBorder="1" applyAlignment="1">
      <alignment horizontal="center" vertical="center"/>
      <protection/>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35"/>
  <sheetViews>
    <sheetView showGridLines="0" view="pageBreakPreview" zoomScale="55" zoomScaleNormal="55" zoomScaleSheetLayoutView="55" workbookViewId="0" topLeftCell="A1">
      <selection activeCell="BH32" sqref="BH32"/>
    </sheetView>
  </sheetViews>
  <sheetFormatPr defaultColWidth="9.140625" defaultRowHeight="15"/>
  <cols>
    <col min="1" max="1" width="14.28125" style="1" customWidth="1"/>
    <col min="2" max="2" width="111.421875" style="65" customWidth="1"/>
    <col min="3" max="3" width="13.57421875" style="1" customWidth="1"/>
    <col min="4" max="4" width="12.421875" style="1"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1" t="str">
        <f>B2&amp;" BoQ"</f>
        <v>Item Wise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61" t="s">
        <v>1</v>
      </c>
      <c r="C2" s="7" t="s">
        <v>2</v>
      </c>
      <c r="D2" s="7" t="s">
        <v>3</v>
      </c>
      <c r="E2" s="7" t="s">
        <v>4</v>
      </c>
      <c r="J2" s="8"/>
      <c r="K2" s="8"/>
      <c r="L2" s="8"/>
      <c r="O2" s="5"/>
      <c r="P2" s="5"/>
      <c r="Q2" s="6"/>
    </row>
    <row r="3" spans="1:243" s="4" customFormat="1" ht="30" customHeight="1" hidden="1">
      <c r="A3" s="4" t="s">
        <v>5</v>
      </c>
      <c r="B3" s="62"/>
      <c r="IE3" s="6"/>
      <c r="IF3" s="6"/>
      <c r="IG3" s="6"/>
      <c r="IH3" s="6"/>
      <c r="II3" s="6"/>
    </row>
    <row r="4" spans="1:243" s="9" customFormat="1" ht="30" customHeight="1">
      <c r="A4" s="72" t="s">
        <v>45</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 customHeight="1">
      <c r="A5" s="72" t="s">
        <v>96</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 customHeight="1">
      <c r="A6" s="72" t="s">
        <v>95</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117.75" customHeight="1">
      <c r="A8" s="11" t="s">
        <v>43</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7</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6" customFormat="1" ht="18.75" customHeight="1">
      <c r="A10" s="22" t="s">
        <v>8</v>
      </c>
      <c r="B10" s="22" t="s">
        <v>9</v>
      </c>
      <c r="C10" s="22" t="s">
        <v>9</v>
      </c>
      <c r="D10" s="22" t="s">
        <v>8</v>
      </c>
      <c r="E10" s="22" t="s">
        <v>9</v>
      </c>
      <c r="F10" s="22" t="s">
        <v>10</v>
      </c>
      <c r="G10" s="22" t="s">
        <v>10</v>
      </c>
      <c r="H10" s="22" t="s">
        <v>11</v>
      </c>
      <c r="I10" s="22" t="s">
        <v>9</v>
      </c>
      <c r="J10" s="22" t="s">
        <v>8</v>
      </c>
      <c r="K10" s="22" t="s">
        <v>12</v>
      </c>
      <c r="L10" s="22" t="s">
        <v>9</v>
      </c>
      <c r="M10" s="22" t="s">
        <v>8</v>
      </c>
      <c r="N10" s="22" t="s">
        <v>10</v>
      </c>
      <c r="O10" s="22" t="s">
        <v>10</v>
      </c>
      <c r="P10" s="22" t="s">
        <v>10</v>
      </c>
      <c r="Q10" s="22" t="s">
        <v>10</v>
      </c>
      <c r="R10" s="22" t="s">
        <v>11</v>
      </c>
      <c r="S10" s="22" t="s">
        <v>11</v>
      </c>
      <c r="T10" s="22" t="s">
        <v>10</v>
      </c>
      <c r="U10" s="22" t="s">
        <v>10</v>
      </c>
      <c r="V10" s="22" t="s">
        <v>10</v>
      </c>
      <c r="W10" s="22" t="s">
        <v>10</v>
      </c>
      <c r="X10" s="22" t="s">
        <v>11</v>
      </c>
      <c r="Y10" s="22" t="s">
        <v>11</v>
      </c>
      <c r="Z10" s="22" t="s">
        <v>10</v>
      </c>
      <c r="AA10" s="22" t="s">
        <v>10</v>
      </c>
      <c r="AB10" s="22" t="s">
        <v>10</v>
      </c>
      <c r="AC10" s="22" t="s">
        <v>10</v>
      </c>
      <c r="AD10" s="22" t="s">
        <v>11</v>
      </c>
      <c r="AE10" s="22" t="s">
        <v>11</v>
      </c>
      <c r="AF10" s="22" t="s">
        <v>10</v>
      </c>
      <c r="AG10" s="22" t="s">
        <v>10</v>
      </c>
      <c r="AH10" s="22" t="s">
        <v>10</v>
      </c>
      <c r="AI10" s="22" t="s">
        <v>10</v>
      </c>
      <c r="AJ10" s="22" t="s">
        <v>11</v>
      </c>
      <c r="AK10" s="22" t="s">
        <v>11</v>
      </c>
      <c r="AL10" s="22" t="s">
        <v>10</v>
      </c>
      <c r="AM10" s="22" t="s">
        <v>10</v>
      </c>
      <c r="AN10" s="22" t="s">
        <v>10</v>
      </c>
      <c r="AO10" s="22" t="s">
        <v>10</v>
      </c>
      <c r="AP10" s="22" t="s">
        <v>11</v>
      </c>
      <c r="AQ10" s="22" t="s">
        <v>11</v>
      </c>
      <c r="AR10" s="22" t="s">
        <v>10</v>
      </c>
      <c r="AS10" s="22" t="s">
        <v>10</v>
      </c>
      <c r="AT10" s="22" t="s">
        <v>8</v>
      </c>
      <c r="AU10" s="22" t="s">
        <v>8</v>
      </c>
      <c r="AV10" s="22" t="s">
        <v>11</v>
      </c>
      <c r="AW10" s="22" t="s">
        <v>11</v>
      </c>
      <c r="AX10" s="22" t="s">
        <v>8</v>
      </c>
      <c r="AY10" s="22" t="s">
        <v>8</v>
      </c>
      <c r="AZ10" s="22" t="s">
        <v>13</v>
      </c>
      <c r="BA10" s="22" t="s">
        <v>8</v>
      </c>
      <c r="BB10" s="22" t="s">
        <v>8</v>
      </c>
      <c r="BC10" s="22" t="s">
        <v>9</v>
      </c>
      <c r="IE10" s="17"/>
      <c r="IF10" s="17"/>
      <c r="IG10" s="17"/>
      <c r="IH10" s="17"/>
      <c r="II10" s="17"/>
    </row>
    <row r="11" spans="1:243" s="16" customFormat="1" ht="120" customHeight="1">
      <c r="A11" s="53" t="s">
        <v>85</v>
      </c>
      <c r="B11" s="63" t="s">
        <v>14</v>
      </c>
      <c r="C11" s="55" t="s">
        <v>15</v>
      </c>
      <c r="D11" s="55" t="s">
        <v>16</v>
      </c>
      <c r="E11" s="55" t="s">
        <v>17</v>
      </c>
      <c r="F11" s="55" t="s">
        <v>18</v>
      </c>
      <c r="G11" s="55"/>
      <c r="H11" s="55"/>
      <c r="I11" s="55" t="s">
        <v>19</v>
      </c>
      <c r="J11" s="55" t="s">
        <v>20</v>
      </c>
      <c r="K11" s="55" t="s">
        <v>21</v>
      </c>
      <c r="L11" s="55" t="s">
        <v>22</v>
      </c>
      <c r="M11" s="56" t="s">
        <v>84</v>
      </c>
      <c r="N11" s="55" t="s">
        <v>23</v>
      </c>
      <c r="O11" s="55" t="s">
        <v>48</v>
      </c>
      <c r="P11" s="55" t="s">
        <v>24</v>
      </c>
      <c r="Q11" s="55" t="s">
        <v>25</v>
      </c>
      <c r="R11" s="55" t="s">
        <v>26</v>
      </c>
      <c r="S11" s="55" t="s">
        <v>27</v>
      </c>
      <c r="T11" s="55" t="s">
        <v>28</v>
      </c>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7" t="s">
        <v>29</v>
      </c>
      <c r="BB11" s="57" t="s">
        <v>44</v>
      </c>
      <c r="BC11" s="58" t="s">
        <v>30</v>
      </c>
      <c r="IE11" s="17"/>
      <c r="IF11" s="17"/>
      <c r="IG11" s="17"/>
      <c r="IH11" s="17"/>
      <c r="II11" s="17"/>
    </row>
    <row r="12" spans="1:243" s="16" customFormat="1" ht="38.25" customHeight="1">
      <c r="A12" s="53">
        <v>1</v>
      </c>
      <c r="B12" s="22">
        <v>2</v>
      </c>
      <c r="C12" s="53">
        <v>3</v>
      </c>
      <c r="D12" s="53">
        <v>4</v>
      </c>
      <c r="E12" s="53">
        <v>5</v>
      </c>
      <c r="F12" s="53">
        <v>6</v>
      </c>
      <c r="G12" s="53">
        <v>7</v>
      </c>
      <c r="H12" s="53">
        <v>8</v>
      </c>
      <c r="I12" s="53">
        <v>9</v>
      </c>
      <c r="J12" s="53">
        <v>10</v>
      </c>
      <c r="K12" s="53">
        <v>11</v>
      </c>
      <c r="L12" s="53">
        <v>12</v>
      </c>
      <c r="M12" s="54">
        <v>6</v>
      </c>
      <c r="N12" s="54">
        <v>8</v>
      </c>
      <c r="O12" s="54">
        <v>9</v>
      </c>
      <c r="P12" s="54">
        <v>10</v>
      </c>
      <c r="Q12" s="54">
        <v>11</v>
      </c>
      <c r="R12" s="54">
        <v>12</v>
      </c>
      <c r="S12" s="54">
        <v>13</v>
      </c>
      <c r="T12" s="54">
        <v>14</v>
      </c>
      <c r="U12" s="54">
        <v>21</v>
      </c>
      <c r="V12" s="54">
        <v>22</v>
      </c>
      <c r="W12" s="54">
        <v>23</v>
      </c>
      <c r="X12" s="54">
        <v>24</v>
      </c>
      <c r="Y12" s="54">
        <v>25</v>
      </c>
      <c r="Z12" s="54">
        <v>26</v>
      </c>
      <c r="AA12" s="54">
        <v>27</v>
      </c>
      <c r="AB12" s="54">
        <v>28</v>
      </c>
      <c r="AC12" s="54">
        <v>29</v>
      </c>
      <c r="AD12" s="54">
        <v>30</v>
      </c>
      <c r="AE12" s="54">
        <v>31</v>
      </c>
      <c r="AF12" s="54">
        <v>32</v>
      </c>
      <c r="AG12" s="54">
        <v>33</v>
      </c>
      <c r="AH12" s="54">
        <v>34</v>
      </c>
      <c r="AI12" s="54">
        <v>35</v>
      </c>
      <c r="AJ12" s="54">
        <v>36</v>
      </c>
      <c r="AK12" s="54">
        <v>37</v>
      </c>
      <c r="AL12" s="54">
        <v>38</v>
      </c>
      <c r="AM12" s="54">
        <v>39</v>
      </c>
      <c r="AN12" s="54">
        <v>40</v>
      </c>
      <c r="AO12" s="54">
        <v>41</v>
      </c>
      <c r="AP12" s="54">
        <v>42</v>
      </c>
      <c r="AQ12" s="54">
        <v>43</v>
      </c>
      <c r="AR12" s="54">
        <v>44</v>
      </c>
      <c r="AS12" s="54">
        <v>45</v>
      </c>
      <c r="AT12" s="54">
        <v>46</v>
      </c>
      <c r="AU12" s="54">
        <v>47</v>
      </c>
      <c r="AV12" s="54">
        <v>48</v>
      </c>
      <c r="AW12" s="54">
        <v>49</v>
      </c>
      <c r="AX12" s="54">
        <v>50</v>
      </c>
      <c r="AY12" s="54">
        <v>51</v>
      </c>
      <c r="AZ12" s="54">
        <v>52</v>
      </c>
      <c r="BA12" s="54">
        <v>15</v>
      </c>
      <c r="BB12" s="54">
        <v>7</v>
      </c>
      <c r="BC12" s="54">
        <v>8</v>
      </c>
      <c r="IE12" s="17"/>
      <c r="IF12" s="17"/>
      <c r="IG12" s="17"/>
      <c r="IH12" s="17"/>
      <c r="II12" s="17"/>
    </row>
    <row r="13" spans="1:243" s="16" customFormat="1" ht="167.25" customHeight="1">
      <c r="A13" s="22">
        <v>1</v>
      </c>
      <c r="B13" s="59" t="s">
        <v>86</v>
      </c>
      <c r="C13" s="45" t="s">
        <v>31</v>
      </c>
      <c r="D13" s="66">
        <v>55</v>
      </c>
      <c r="E13" s="67" t="s">
        <v>92</v>
      </c>
      <c r="F13" s="37"/>
      <c r="G13" s="38"/>
      <c r="H13" s="38"/>
      <c r="I13" s="37" t="s">
        <v>33</v>
      </c>
      <c r="J13" s="39">
        <f aca="true" t="shared" si="0" ref="J13:J30">IF(I13="Less(-)",-1,1)</f>
        <v>1</v>
      </c>
      <c r="K13" s="38" t="s">
        <v>34</v>
      </c>
      <c r="L13" s="38" t="s">
        <v>4</v>
      </c>
      <c r="M13" s="46"/>
      <c r="N13" s="38"/>
      <c r="O13" s="46"/>
      <c r="P13" s="41"/>
      <c r="Q13" s="38"/>
      <c r="R13" s="38"/>
      <c r="S13" s="41"/>
      <c r="T13" s="41"/>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0">
        <f aca="true" t="shared" si="1" ref="BA13:BA30">D13*M13</f>
        <v>0</v>
      </c>
      <c r="BB13" s="40">
        <f aca="true" t="shared" si="2" ref="BB13:BB30">BA13+(BA13*O13/100)</f>
        <v>0</v>
      </c>
      <c r="BC13" s="43" t="str">
        <f aca="true" t="shared" si="3" ref="BC13:BC30">SpellNumber(L13,BB13)</f>
        <v>INR Zero Only</v>
      </c>
      <c r="IA13" s="16">
        <v>1</v>
      </c>
      <c r="IB13" s="16" t="s">
        <v>61</v>
      </c>
      <c r="IC13" s="16" t="s">
        <v>31</v>
      </c>
      <c r="ID13" s="16">
        <v>175</v>
      </c>
      <c r="IE13" s="17" t="s">
        <v>79</v>
      </c>
      <c r="IF13" s="17"/>
      <c r="IG13" s="17"/>
      <c r="IH13" s="17"/>
      <c r="II13" s="17"/>
    </row>
    <row r="14" spans="1:243" s="16" customFormat="1" ht="162.75" customHeight="1">
      <c r="A14" s="22">
        <v>2</v>
      </c>
      <c r="B14" s="59" t="s">
        <v>87</v>
      </c>
      <c r="C14" s="45" t="s">
        <v>46</v>
      </c>
      <c r="D14" s="66">
        <v>35</v>
      </c>
      <c r="E14" s="67" t="s">
        <v>92</v>
      </c>
      <c r="F14" s="37"/>
      <c r="G14" s="38"/>
      <c r="H14" s="38"/>
      <c r="I14" s="37" t="s">
        <v>33</v>
      </c>
      <c r="J14" s="39">
        <f t="shared" si="0"/>
        <v>1</v>
      </c>
      <c r="K14" s="38" t="s">
        <v>34</v>
      </c>
      <c r="L14" s="38" t="s">
        <v>4</v>
      </c>
      <c r="M14" s="46"/>
      <c r="N14" s="38"/>
      <c r="O14" s="46"/>
      <c r="P14" s="41"/>
      <c r="Q14" s="38"/>
      <c r="R14" s="38"/>
      <c r="S14" s="41"/>
      <c r="T14" s="41"/>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0">
        <f t="shared" si="1"/>
        <v>0</v>
      </c>
      <c r="BB14" s="40">
        <f t="shared" si="2"/>
        <v>0</v>
      </c>
      <c r="BC14" s="43" t="str">
        <f t="shared" si="3"/>
        <v>INR Zero Only</v>
      </c>
      <c r="IA14" s="16">
        <v>2</v>
      </c>
      <c r="IB14" s="16" t="s">
        <v>62</v>
      </c>
      <c r="IC14" s="16" t="s">
        <v>46</v>
      </c>
      <c r="ID14" s="16">
        <v>205</v>
      </c>
      <c r="IE14" s="17" t="s">
        <v>79</v>
      </c>
      <c r="IF14" s="17"/>
      <c r="IG14" s="17"/>
      <c r="IH14" s="17"/>
      <c r="II14" s="17"/>
    </row>
    <row r="15" spans="1:243" s="16" customFormat="1" ht="154.5" customHeight="1">
      <c r="A15" s="22">
        <v>3</v>
      </c>
      <c r="B15" s="59" t="s">
        <v>63</v>
      </c>
      <c r="C15" s="45" t="s">
        <v>49</v>
      </c>
      <c r="D15" s="66">
        <v>3</v>
      </c>
      <c r="E15" s="67" t="s">
        <v>92</v>
      </c>
      <c r="F15" s="37"/>
      <c r="G15" s="38"/>
      <c r="H15" s="38"/>
      <c r="I15" s="37" t="s">
        <v>33</v>
      </c>
      <c r="J15" s="39">
        <f t="shared" si="0"/>
        <v>1</v>
      </c>
      <c r="K15" s="38" t="s">
        <v>34</v>
      </c>
      <c r="L15" s="38" t="s">
        <v>4</v>
      </c>
      <c r="M15" s="46"/>
      <c r="N15" s="38"/>
      <c r="O15" s="46"/>
      <c r="P15" s="41"/>
      <c r="Q15" s="38"/>
      <c r="R15" s="38"/>
      <c r="S15" s="41"/>
      <c r="T15" s="41"/>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0">
        <f t="shared" si="1"/>
        <v>0</v>
      </c>
      <c r="BB15" s="40">
        <f t="shared" si="2"/>
        <v>0</v>
      </c>
      <c r="BC15" s="43" t="str">
        <f t="shared" si="3"/>
        <v>INR Zero Only</v>
      </c>
      <c r="IA15" s="16">
        <v>3</v>
      </c>
      <c r="IB15" s="16" t="s">
        <v>63</v>
      </c>
      <c r="IC15" s="16" t="s">
        <v>49</v>
      </c>
      <c r="ID15" s="16">
        <v>6</v>
      </c>
      <c r="IE15" s="17" t="s">
        <v>79</v>
      </c>
      <c r="IF15" s="17"/>
      <c r="IG15" s="17"/>
      <c r="IH15" s="17"/>
      <c r="II15" s="17"/>
    </row>
    <row r="16" spans="1:243" s="16" customFormat="1" ht="133.5" customHeight="1">
      <c r="A16" s="22">
        <v>4</v>
      </c>
      <c r="B16" s="59" t="s">
        <v>64</v>
      </c>
      <c r="C16" s="36"/>
      <c r="D16" s="66"/>
      <c r="E16" s="67"/>
      <c r="F16" s="37"/>
      <c r="G16" s="38"/>
      <c r="H16" s="38"/>
      <c r="I16" s="37"/>
      <c r="J16" s="39"/>
      <c r="K16" s="38"/>
      <c r="L16" s="38"/>
      <c r="M16" s="40"/>
      <c r="N16" s="38"/>
      <c r="O16" s="40"/>
      <c r="P16" s="41"/>
      <c r="Q16" s="38"/>
      <c r="R16" s="38"/>
      <c r="S16" s="41"/>
      <c r="T16" s="41"/>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0"/>
      <c r="BB16" s="40"/>
      <c r="BC16" s="43"/>
      <c r="IA16" s="16">
        <v>4</v>
      </c>
      <c r="IB16" s="16" t="s">
        <v>64</v>
      </c>
      <c r="IE16" s="17"/>
      <c r="IF16" s="17"/>
      <c r="IG16" s="17"/>
      <c r="IH16" s="17"/>
      <c r="II16" s="17"/>
    </row>
    <row r="17" spans="1:243" s="16" customFormat="1" ht="48" customHeight="1">
      <c r="A17" s="22">
        <v>4.1</v>
      </c>
      <c r="B17" s="59" t="s">
        <v>65</v>
      </c>
      <c r="C17" s="45" t="s">
        <v>50</v>
      </c>
      <c r="D17" s="66">
        <v>3</v>
      </c>
      <c r="E17" s="67" t="s">
        <v>93</v>
      </c>
      <c r="F17" s="37"/>
      <c r="G17" s="38"/>
      <c r="H17" s="38"/>
      <c r="I17" s="37" t="s">
        <v>33</v>
      </c>
      <c r="J17" s="39">
        <f t="shared" si="0"/>
        <v>1</v>
      </c>
      <c r="K17" s="38" t="s">
        <v>34</v>
      </c>
      <c r="L17" s="38" t="s">
        <v>4</v>
      </c>
      <c r="M17" s="46"/>
      <c r="N17" s="38"/>
      <c r="O17" s="46"/>
      <c r="P17" s="41"/>
      <c r="Q17" s="38"/>
      <c r="R17" s="38"/>
      <c r="S17" s="41"/>
      <c r="T17" s="41"/>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0">
        <f t="shared" si="1"/>
        <v>0</v>
      </c>
      <c r="BB17" s="40">
        <f t="shared" si="2"/>
        <v>0</v>
      </c>
      <c r="BC17" s="43" t="str">
        <f t="shared" si="3"/>
        <v>INR Zero Only</v>
      </c>
      <c r="IA17" s="16">
        <v>4.1</v>
      </c>
      <c r="IB17" s="16" t="s">
        <v>65</v>
      </c>
      <c r="IC17" s="16" t="s">
        <v>50</v>
      </c>
      <c r="ID17" s="16">
        <v>80</v>
      </c>
      <c r="IE17" s="17" t="s">
        <v>80</v>
      </c>
      <c r="IF17" s="17"/>
      <c r="IG17" s="17"/>
      <c r="IH17" s="17"/>
      <c r="II17" s="17"/>
    </row>
    <row r="18" spans="1:243" s="16" customFormat="1" ht="112.5" customHeight="1">
      <c r="A18" s="22">
        <v>5</v>
      </c>
      <c r="B18" s="59" t="s">
        <v>88</v>
      </c>
      <c r="C18" s="45" t="s">
        <v>37</v>
      </c>
      <c r="D18" s="66">
        <v>2</v>
      </c>
      <c r="E18" s="67" t="s">
        <v>93</v>
      </c>
      <c r="F18" s="37"/>
      <c r="G18" s="38"/>
      <c r="H18" s="38"/>
      <c r="I18" s="37" t="s">
        <v>33</v>
      </c>
      <c r="J18" s="39">
        <f t="shared" si="0"/>
        <v>1</v>
      </c>
      <c r="K18" s="38" t="s">
        <v>34</v>
      </c>
      <c r="L18" s="38" t="s">
        <v>4</v>
      </c>
      <c r="M18" s="46"/>
      <c r="N18" s="38"/>
      <c r="O18" s="46"/>
      <c r="P18" s="41"/>
      <c r="Q18" s="38"/>
      <c r="R18" s="38"/>
      <c r="S18" s="41"/>
      <c r="T18" s="41"/>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0">
        <f t="shared" si="1"/>
        <v>0</v>
      </c>
      <c r="BB18" s="40">
        <f t="shared" si="2"/>
        <v>0</v>
      </c>
      <c r="BC18" s="43" t="str">
        <f t="shared" si="3"/>
        <v>INR Zero Only</v>
      </c>
      <c r="IA18" s="16">
        <v>5</v>
      </c>
      <c r="IB18" s="44" t="s">
        <v>83</v>
      </c>
      <c r="IC18" s="16" t="s">
        <v>37</v>
      </c>
      <c r="ID18" s="16">
        <v>50</v>
      </c>
      <c r="IE18" s="17" t="s">
        <v>80</v>
      </c>
      <c r="IF18" s="17"/>
      <c r="IG18" s="17"/>
      <c r="IH18" s="17"/>
      <c r="II18" s="17"/>
    </row>
    <row r="19" spans="1:243" s="16" customFormat="1" ht="57.75" customHeight="1">
      <c r="A19" s="22">
        <v>6</v>
      </c>
      <c r="B19" s="59" t="s">
        <v>94</v>
      </c>
      <c r="C19" s="36"/>
      <c r="D19" s="66"/>
      <c r="E19" s="67"/>
      <c r="F19" s="37"/>
      <c r="G19" s="38"/>
      <c r="H19" s="38"/>
      <c r="I19" s="37"/>
      <c r="J19" s="39"/>
      <c r="K19" s="38"/>
      <c r="L19" s="38"/>
      <c r="M19" s="40"/>
      <c r="N19" s="38"/>
      <c r="O19" s="40"/>
      <c r="P19" s="41"/>
      <c r="Q19" s="38"/>
      <c r="R19" s="38"/>
      <c r="S19" s="41"/>
      <c r="T19" s="41"/>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0"/>
      <c r="BB19" s="40"/>
      <c r="BC19" s="43"/>
      <c r="IA19" s="16">
        <v>7</v>
      </c>
      <c r="IB19" s="44" t="s">
        <v>66</v>
      </c>
      <c r="IE19" s="17"/>
      <c r="IF19" s="17"/>
      <c r="IG19" s="17"/>
      <c r="IH19" s="17"/>
      <c r="II19" s="17"/>
    </row>
    <row r="20" spans="1:243" s="16" customFormat="1" ht="57.75" customHeight="1">
      <c r="A20" s="22">
        <v>6.1</v>
      </c>
      <c r="B20" s="59" t="s">
        <v>89</v>
      </c>
      <c r="C20" s="45" t="s">
        <v>51</v>
      </c>
      <c r="D20" s="66">
        <v>4</v>
      </c>
      <c r="E20" s="67" t="s">
        <v>93</v>
      </c>
      <c r="F20" s="37"/>
      <c r="G20" s="38"/>
      <c r="H20" s="38"/>
      <c r="I20" s="37" t="s">
        <v>33</v>
      </c>
      <c r="J20" s="39">
        <f t="shared" si="0"/>
        <v>1</v>
      </c>
      <c r="K20" s="38" t="s">
        <v>34</v>
      </c>
      <c r="L20" s="38" t="s">
        <v>4</v>
      </c>
      <c r="M20" s="46"/>
      <c r="N20" s="38"/>
      <c r="O20" s="46"/>
      <c r="P20" s="41"/>
      <c r="Q20" s="38"/>
      <c r="R20" s="38"/>
      <c r="S20" s="41"/>
      <c r="T20" s="41"/>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0">
        <f t="shared" si="1"/>
        <v>0</v>
      </c>
      <c r="BB20" s="40">
        <f t="shared" si="2"/>
        <v>0</v>
      </c>
      <c r="BC20" s="43" t="str">
        <f t="shared" si="3"/>
        <v>INR Zero Only</v>
      </c>
      <c r="IA20" s="16">
        <v>7.1</v>
      </c>
      <c r="IB20" s="44" t="s">
        <v>82</v>
      </c>
      <c r="IC20" s="16" t="s">
        <v>52</v>
      </c>
      <c r="ID20" s="16">
        <v>40</v>
      </c>
      <c r="IE20" s="17" t="s">
        <v>80</v>
      </c>
      <c r="IF20" s="17"/>
      <c r="IG20" s="17"/>
      <c r="IH20" s="17"/>
      <c r="II20" s="17"/>
    </row>
    <row r="21" spans="1:243" s="16" customFormat="1" ht="144.75" customHeight="1">
      <c r="A21" s="22">
        <v>7</v>
      </c>
      <c r="B21" s="60" t="s">
        <v>67</v>
      </c>
      <c r="C21" s="45" t="s">
        <v>52</v>
      </c>
      <c r="D21" s="68">
        <v>16</v>
      </c>
      <c r="E21" s="68" t="s">
        <v>92</v>
      </c>
      <c r="F21" s="37"/>
      <c r="G21" s="38"/>
      <c r="H21" s="38"/>
      <c r="I21" s="37" t="s">
        <v>33</v>
      </c>
      <c r="J21" s="39">
        <f t="shared" si="0"/>
        <v>1</v>
      </c>
      <c r="K21" s="38" t="s">
        <v>34</v>
      </c>
      <c r="L21" s="38" t="s">
        <v>4</v>
      </c>
      <c r="M21" s="46"/>
      <c r="N21" s="38"/>
      <c r="O21" s="46"/>
      <c r="P21" s="41"/>
      <c r="Q21" s="38"/>
      <c r="R21" s="38"/>
      <c r="S21" s="41"/>
      <c r="T21" s="41"/>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0">
        <f t="shared" si="1"/>
        <v>0</v>
      </c>
      <c r="BB21" s="40">
        <f t="shared" si="2"/>
        <v>0</v>
      </c>
      <c r="BC21" s="43" t="str">
        <f t="shared" si="3"/>
        <v>INR Zero Only</v>
      </c>
      <c r="IA21" s="16">
        <v>8</v>
      </c>
      <c r="IB21" s="16" t="s">
        <v>67</v>
      </c>
      <c r="IC21" s="16" t="s">
        <v>54</v>
      </c>
      <c r="ID21" s="16">
        <v>55</v>
      </c>
      <c r="IE21" s="17" t="s">
        <v>79</v>
      </c>
      <c r="IF21" s="17"/>
      <c r="IG21" s="17"/>
      <c r="IH21" s="17"/>
      <c r="II21" s="17"/>
    </row>
    <row r="22" spans="1:243" s="16" customFormat="1" ht="95.25" customHeight="1">
      <c r="A22" s="22">
        <v>8</v>
      </c>
      <c r="B22" s="60" t="s">
        <v>68</v>
      </c>
      <c r="C22" s="36"/>
      <c r="D22" s="68"/>
      <c r="E22" s="68"/>
      <c r="F22" s="37"/>
      <c r="G22" s="38"/>
      <c r="H22" s="38"/>
      <c r="I22" s="37"/>
      <c r="J22" s="39"/>
      <c r="K22" s="38"/>
      <c r="L22" s="38"/>
      <c r="M22" s="40"/>
      <c r="N22" s="38"/>
      <c r="O22" s="40"/>
      <c r="P22" s="41"/>
      <c r="Q22" s="38"/>
      <c r="R22" s="38"/>
      <c r="S22" s="41"/>
      <c r="T22" s="41"/>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0"/>
      <c r="BB22" s="40"/>
      <c r="BC22" s="43"/>
      <c r="IA22" s="16">
        <v>9</v>
      </c>
      <c r="IB22" s="16" t="s">
        <v>68</v>
      </c>
      <c r="IE22" s="17"/>
      <c r="IF22" s="17"/>
      <c r="IG22" s="17"/>
      <c r="IH22" s="17"/>
      <c r="II22" s="17"/>
    </row>
    <row r="23" spans="1:243" s="16" customFormat="1" ht="55.5" customHeight="1">
      <c r="A23" s="22">
        <v>8.1</v>
      </c>
      <c r="B23" s="60" t="s">
        <v>69</v>
      </c>
      <c r="C23" s="45" t="s">
        <v>54</v>
      </c>
      <c r="D23" s="68">
        <v>2</v>
      </c>
      <c r="E23" s="68" t="s">
        <v>93</v>
      </c>
      <c r="F23" s="37"/>
      <c r="G23" s="38"/>
      <c r="H23" s="38"/>
      <c r="I23" s="37" t="s">
        <v>33</v>
      </c>
      <c r="J23" s="39">
        <f t="shared" si="0"/>
        <v>1</v>
      </c>
      <c r="K23" s="38" t="s">
        <v>34</v>
      </c>
      <c r="L23" s="38" t="s">
        <v>4</v>
      </c>
      <c r="M23" s="46"/>
      <c r="N23" s="38"/>
      <c r="O23" s="46"/>
      <c r="P23" s="41"/>
      <c r="Q23" s="38"/>
      <c r="R23" s="38"/>
      <c r="S23" s="41"/>
      <c r="T23" s="41"/>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0">
        <f t="shared" si="1"/>
        <v>0</v>
      </c>
      <c r="BB23" s="40">
        <f t="shared" si="2"/>
        <v>0</v>
      </c>
      <c r="BC23" s="43" t="str">
        <f t="shared" si="3"/>
        <v>INR Zero Only</v>
      </c>
      <c r="IA23" s="16">
        <v>9.1</v>
      </c>
      <c r="IB23" s="44" t="s">
        <v>69</v>
      </c>
      <c r="IC23" s="16" t="s">
        <v>55</v>
      </c>
      <c r="ID23" s="16">
        <v>45</v>
      </c>
      <c r="IE23" s="17" t="s">
        <v>80</v>
      </c>
      <c r="IF23" s="17"/>
      <c r="IG23" s="17"/>
      <c r="IH23" s="17"/>
      <c r="II23" s="17"/>
    </row>
    <row r="24" spans="1:243" s="16" customFormat="1" ht="82.5" customHeight="1">
      <c r="A24" s="22">
        <v>9</v>
      </c>
      <c r="B24" s="60" t="s">
        <v>70</v>
      </c>
      <c r="C24" s="36"/>
      <c r="D24" s="68"/>
      <c r="E24" s="68"/>
      <c r="F24" s="37"/>
      <c r="G24" s="38"/>
      <c r="H24" s="38"/>
      <c r="I24" s="37"/>
      <c r="J24" s="39"/>
      <c r="K24" s="38"/>
      <c r="L24" s="38"/>
      <c r="M24" s="40"/>
      <c r="N24" s="38"/>
      <c r="O24" s="40"/>
      <c r="P24" s="41"/>
      <c r="Q24" s="38"/>
      <c r="R24" s="38"/>
      <c r="S24" s="41"/>
      <c r="T24" s="41"/>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0"/>
      <c r="BB24" s="40"/>
      <c r="BC24" s="43"/>
      <c r="IA24" s="16">
        <v>10</v>
      </c>
      <c r="IB24" s="16" t="s">
        <v>70</v>
      </c>
      <c r="IE24" s="17"/>
      <c r="IF24" s="17"/>
      <c r="IG24" s="17"/>
      <c r="IH24" s="17"/>
      <c r="II24" s="17"/>
    </row>
    <row r="25" spans="1:243" s="16" customFormat="1" ht="41.25" customHeight="1">
      <c r="A25" s="22">
        <v>9.1</v>
      </c>
      <c r="B25" s="60" t="s">
        <v>71</v>
      </c>
      <c r="C25" s="45" t="s">
        <v>55</v>
      </c>
      <c r="D25" s="68">
        <v>30</v>
      </c>
      <c r="E25" s="68" t="s">
        <v>92</v>
      </c>
      <c r="F25" s="37"/>
      <c r="G25" s="38"/>
      <c r="H25" s="38"/>
      <c r="I25" s="37" t="s">
        <v>33</v>
      </c>
      <c r="J25" s="39">
        <f t="shared" si="0"/>
        <v>1</v>
      </c>
      <c r="K25" s="38" t="s">
        <v>34</v>
      </c>
      <c r="L25" s="38" t="s">
        <v>4</v>
      </c>
      <c r="M25" s="51"/>
      <c r="N25" s="38"/>
      <c r="O25" s="46"/>
      <c r="P25" s="41"/>
      <c r="Q25" s="38"/>
      <c r="R25" s="38"/>
      <c r="S25" s="41"/>
      <c r="T25" s="41"/>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0">
        <f t="shared" si="1"/>
        <v>0</v>
      </c>
      <c r="BB25" s="40">
        <f>BA25+(BA25*O25/100)</f>
        <v>0</v>
      </c>
      <c r="BC25" s="43" t="str">
        <f t="shared" si="3"/>
        <v>INR Zero Only</v>
      </c>
      <c r="IA25" s="16">
        <v>10.1</v>
      </c>
      <c r="IB25" s="16" t="s">
        <v>71</v>
      </c>
      <c r="IC25" s="16" t="s">
        <v>56</v>
      </c>
      <c r="ID25" s="16">
        <v>125</v>
      </c>
      <c r="IE25" s="17" t="s">
        <v>79</v>
      </c>
      <c r="IF25" s="17"/>
      <c r="IG25" s="17"/>
      <c r="IH25" s="17"/>
      <c r="II25" s="17"/>
    </row>
    <row r="26" spans="1:243" s="16" customFormat="1" ht="71.25" customHeight="1">
      <c r="A26" s="22">
        <v>10</v>
      </c>
      <c r="B26" s="60" t="s">
        <v>73</v>
      </c>
      <c r="C26" s="45"/>
      <c r="D26" s="36"/>
      <c r="E26" s="66"/>
      <c r="F26" s="67"/>
      <c r="G26" s="37"/>
      <c r="H26" s="38"/>
      <c r="I26" s="38"/>
      <c r="J26" s="37"/>
      <c r="K26" s="39"/>
      <c r="L26" s="38"/>
      <c r="M26" s="38"/>
      <c r="N26" s="40"/>
      <c r="O26" s="38"/>
      <c r="P26" s="40"/>
      <c r="Q26" s="41"/>
      <c r="R26" s="38"/>
      <c r="S26" s="38"/>
      <c r="T26" s="41"/>
      <c r="U26" s="41"/>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0"/>
      <c r="BC26" s="40"/>
      <c r="BD26" s="43"/>
      <c r="IA26" s="16">
        <v>10.2</v>
      </c>
      <c r="IB26" s="16" t="s">
        <v>72</v>
      </c>
      <c r="IC26" s="16" t="s">
        <v>57</v>
      </c>
      <c r="ID26" s="16">
        <v>30</v>
      </c>
      <c r="IE26" s="17" t="s">
        <v>79</v>
      </c>
      <c r="IF26" s="17"/>
      <c r="IG26" s="17"/>
      <c r="IH26" s="17"/>
      <c r="II26" s="17"/>
    </row>
    <row r="27" spans="1:243" s="16" customFormat="1" ht="64.5" customHeight="1">
      <c r="A27" s="22">
        <v>10.1</v>
      </c>
      <c r="B27" s="60" t="s">
        <v>74</v>
      </c>
      <c r="C27" s="45" t="s">
        <v>56</v>
      </c>
      <c r="D27" s="68">
        <v>150</v>
      </c>
      <c r="E27" s="68" t="s">
        <v>81</v>
      </c>
      <c r="F27" s="37"/>
      <c r="G27" s="38"/>
      <c r="H27" s="38"/>
      <c r="I27" s="37" t="s">
        <v>33</v>
      </c>
      <c r="J27" s="39">
        <f>IF(I27="Less(-)",-1,1)</f>
        <v>1</v>
      </c>
      <c r="K27" s="38" t="s">
        <v>34</v>
      </c>
      <c r="L27" s="38" t="s">
        <v>4</v>
      </c>
      <c r="M27" s="46"/>
      <c r="N27" s="38"/>
      <c r="O27" s="46"/>
      <c r="P27" s="41"/>
      <c r="Q27" s="38"/>
      <c r="R27" s="38"/>
      <c r="S27" s="41"/>
      <c r="T27" s="41"/>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0">
        <f>D27*M27</f>
        <v>0</v>
      </c>
      <c r="BB27" s="40">
        <f>BA27+(BA27*O27/100)</f>
        <v>0</v>
      </c>
      <c r="BC27" s="43" t="str">
        <f>SpellNumber(L27,BB27)</f>
        <v>INR Zero Only</v>
      </c>
      <c r="IA27" s="16">
        <v>11</v>
      </c>
      <c r="IB27" s="16" t="s">
        <v>73</v>
      </c>
      <c r="IE27" s="17"/>
      <c r="IF27" s="17"/>
      <c r="IG27" s="17"/>
      <c r="IH27" s="17"/>
      <c r="II27" s="17"/>
    </row>
    <row r="28" spans="1:243" s="16" customFormat="1" ht="98.25" customHeight="1">
      <c r="A28" s="22">
        <v>11</v>
      </c>
      <c r="B28" s="60" t="s">
        <v>77</v>
      </c>
      <c r="C28" s="45" t="s">
        <v>57</v>
      </c>
      <c r="D28" s="68">
        <v>750</v>
      </c>
      <c r="E28" s="68" t="s">
        <v>81</v>
      </c>
      <c r="F28" s="37"/>
      <c r="G28" s="38"/>
      <c r="H28" s="38"/>
      <c r="I28" s="37" t="s">
        <v>33</v>
      </c>
      <c r="J28" s="39">
        <f t="shared" si="0"/>
        <v>1</v>
      </c>
      <c r="K28" s="38" t="s">
        <v>34</v>
      </c>
      <c r="L28" s="38" t="s">
        <v>4</v>
      </c>
      <c r="M28" s="46"/>
      <c r="N28" s="38"/>
      <c r="O28" s="46"/>
      <c r="P28" s="41"/>
      <c r="Q28" s="38"/>
      <c r="R28" s="38"/>
      <c r="S28" s="41"/>
      <c r="T28" s="41"/>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0">
        <f t="shared" si="1"/>
        <v>0</v>
      </c>
      <c r="BB28" s="40">
        <f t="shared" si="2"/>
        <v>0</v>
      </c>
      <c r="BC28" s="43" t="str">
        <f t="shared" si="3"/>
        <v>INR Zero Only</v>
      </c>
      <c r="IA28" s="16">
        <v>11.1</v>
      </c>
      <c r="IB28" s="16" t="s">
        <v>74</v>
      </c>
      <c r="IC28" s="16" t="s">
        <v>58</v>
      </c>
      <c r="ID28" s="16">
        <v>3400</v>
      </c>
      <c r="IE28" s="17" t="s">
        <v>81</v>
      </c>
      <c r="IF28" s="17"/>
      <c r="IG28" s="17"/>
      <c r="IH28" s="17"/>
      <c r="II28" s="17"/>
    </row>
    <row r="29" spans="1:243" s="16" customFormat="1" ht="101.25" customHeight="1">
      <c r="A29" s="22">
        <v>12</v>
      </c>
      <c r="B29" s="60" t="s">
        <v>90</v>
      </c>
      <c r="C29" s="36"/>
      <c r="D29" s="68"/>
      <c r="E29" s="68"/>
      <c r="F29" s="37"/>
      <c r="G29" s="38"/>
      <c r="H29" s="38"/>
      <c r="I29" s="37"/>
      <c r="J29" s="39"/>
      <c r="K29" s="38"/>
      <c r="L29" s="38"/>
      <c r="M29" s="40"/>
      <c r="N29" s="38"/>
      <c r="O29" s="40"/>
      <c r="P29" s="41"/>
      <c r="Q29" s="38"/>
      <c r="R29" s="38"/>
      <c r="S29" s="41"/>
      <c r="T29" s="41"/>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0"/>
      <c r="BB29" s="40"/>
      <c r="BC29" s="43"/>
      <c r="IA29" s="16">
        <v>12</v>
      </c>
      <c r="IB29" s="16" t="s">
        <v>75</v>
      </c>
      <c r="IE29" s="17"/>
      <c r="IF29" s="17"/>
      <c r="IG29" s="17"/>
      <c r="IH29" s="17"/>
      <c r="II29" s="17"/>
    </row>
    <row r="30" spans="1:243" s="16" customFormat="1" ht="43.5" customHeight="1">
      <c r="A30" s="22">
        <v>12.1</v>
      </c>
      <c r="B30" s="60" t="s">
        <v>91</v>
      </c>
      <c r="C30" s="45" t="s">
        <v>58</v>
      </c>
      <c r="D30" s="68">
        <v>35</v>
      </c>
      <c r="E30" s="68" t="s">
        <v>92</v>
      </c>
      <c r="F30" s="37"/>
      <c r="G30" s="38"/>
      <c r="H30" s="38"/>
      <c r="I30" s="37" t="s">
        <v>33</v>
      </c>
      <c r="J30" s="39">
        <f t="shared" si="0"/>
        <v>1</v>
      </c>
      <c r="K30" s="38" t="s">
        <v>34</v>
      </c>
      <c r="L30" s="38" t="s">
        <v>4</v>
      </c>
      <c r="M30" s="46"/>
      <c r="N30" s="38"/>
      <c r="O30" s="46"/>
      <c r="P30" s="41"/>
      <c r="Q30" s="38"/>
      <c r="R30" s="38"/>
      <c r="S30" s="41"/>
      <c r="T30" s="41"/>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0">
        <f t="shared" si="1"/>
        <v>0</v>
      </c>
      <c r="BB30" s="40">
        <f t="shared" si="2"/>
        <v>0</v>
      </c>
      <c r="BC30" s="43" t="str">
        <f t="shared" si="3"/>
        <v>INR Zero Only</v>
      </c>
      <c r="IA30" s="16">
        <v>12.1</v>
      </c>
      <c r="IB30" s="16" t="s">
        <v>76</v>
      </c>
      <c r="IC30" s="16" t="s">
        <v>59</v>
      </c>
      <c r="ID30" s="16">
        <v>1600</v>
      </c>
      <c r="IE30" s="17" t="s">
        <v>81</v>
      </c>
      <c r="IF30" s="17"/>
      <c r="IG30" s="17"/>
      <c r="IH30" s="17"/>
      <c r="II30" s="17"/>
    </row>
    <row r="31" spans="1:243" s="16" customFormat="1" ht="78" customHeight="1">
      <c r="A31" s="22">
        <v>13</v>
      </c>
      <c r="B31" s="60" t="s">
        <v>78</v>
      </c>
      <c r="C31" s="49"/>
      <c r="D31" s="36"/>
      <c r="E31" s="66"/>
      <c r="F31" s="67"/>
      <c r="G31" s="37"/>
      <c r="H31" s="38"/>
      <c r="I31" s="38"/>
      <c r="J31" s="37"/>
      <c r="K31" s="39"/>
      <c r="L31" s="38"/>
      <c r="M31" s="38"/>
      <c r="N31" s="40"/>
      <c r="O31" s="38"/>
      <c r="P31" s="40"/>
      <c r="Q31" s="41"/>
      <c r="R31" s="38"/>
      <c r="S31" s="38"/>
      <c r="T31" s="41"/>
      <c r="U31" s="41"/>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0"/>
      <c r="BC31" s="40"/>
      <c r="BD31" s="43"/>
      <c r="IA31" s="16">
        <v>13</v>
      </c>
      <c r="IB31" s="16" t="s">
        <v>77</v>
      </c>
      <c r="IC31" s="16" t="s">
        <v>60</v>
      </c>
      <c r="ID31" s="16">
        <v>1400</v>
      </c>
      <c r="IE31" s="17" t="s">
        <v>81</v>
      </c>
      <c r="IF31" s="17"/>
      <c r="IG31" s="17"/>
      <c r="IH31" s="17"/>
      <c r="II31" s="17"/>
    </row>
    <row r="32" spans="1:243" s="16" customFormat="1" ht="53.25" customHeight="1">
      <c r="A32" s="22">
        <v>13.1</v>
      </c>
      <c r="B32" s="60" t="s">
        <v>53</v>
      </c>
      <c r="C32" s="45" t="s">
        <v>59</v>
      </c>
      <c r="D32" s="68">
        <v>50</v>
      </c>
      <c r="E32" s="68" t="s">
        <v>92</v>
      </c>
      <c r="F32" s="37"/>
      <c r="G32" s="38"/>
      <c r="H32" s="38"/>
      <c r="I32" s="37" t="s">
        <v>33</v>
      </c>
      <c r="J32" s="39">
        <f>IF(I32="Less(-)",-1,1)</f>
        <v>1</v>
      </c>
      <c r="K32" s="38" t="s">
        <v>34</v>
      </c>
      <c r="L32" s="38" t="s">
        <v>4</v>
      </c>
      <c r="M32" s="46"/>
      <c r="N32" s="38"/>
      <c r="O32" s="46"/>
      <c r="P32" s="41"/>
      <c r="Q32" s="38"/>
      <c r="R32" s="38"/>
      <c r="S32" s="41"/>
      <c r="T32" s="41"/>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0">
        <f>D32*M32</f>
        <v>0</v>
      </c>
      <c r="BB32" s="40">
        <f>BA32+(BA32*O32/100)</f>
        <v>0</v>
      </c>
      <c r="BC32" s="43" t="str">
        <f>SpellNumber(L32,BB32)</f>
        <v>INR Zero Only</v>
      </c>
      <c r="IA32" s="16">
        <v>14</v>
      </c>
      <c r="IB32" s="16" t="s">
        <v>78</v>
      </c>
      <c r="IE32" s="17"/>
      <c r="IF32" s="17"/>
      <c r="IG32" s="17"/>
      <c r="IH32" s="17"/>
      <c r="II32" s="17"/>
    </row>
    <row r="33" spans="1:243" s="18" customFormat="1" ht="58.5" customHeight="1">
      <c r="A33" s="75" t="s">
        <v>36</v>
      </c>
      <c r="B33" s="76"/>
      <c r="C33" s="47"/>
      <c r="D33" s="47"/>
      <c r="E33" s="47"/>
      <c r="F33" s="45"/>
      <c r="G33" s="47"/>
      <c r="H33" s="48"/>
      <c r="I33" s="48"/>
      <c r="J33" s="48"/>
      <c r="K33" s="48"/>
      <c r="L33" s="47"/>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50">
        <f>SUM(BA13:BA32)</f>
        <v>0</v>
      </c>
      <c r="BB33" s="50">
        <f>SUM(BB13:BB32)</f>
        <v>0</v>
      </c>
      <c r="BC33" s="43" t="str">
        <f>SpellNumber($E$2,BB33)</f>
        <v>INR Zero Only</v>
      </c>
      <c r="IA33" s="18" t="s">
        <v>36</v>
      </c>
      <c r="IE33" s="19"/>
      <c r="IF33" s="19" t="s">
        <v>35</v>
      </c>
      <c r="IG33" s="19" t="s">
        <v>37</v>
      </c>
      <c r="IH33" s="19">
        <v>10</v>
      </c>
      <c r="II33" s="19" t="s">
        <v>32</v>
      </c>
    </row>
    <row r="34" spans="1:243" s="20" customFormat="1" ht="54.75" customHeight="1" hidden="1">
      <c r="A34" s="52" t="s">
        <v>38</v>
      </c>
      <c r="B34" s="64"/>
      <c r="C34" s="25"/>
      <c r="D34" s="26"/>
      <c r="E34" s="27" t="s">
        <v>39</v>
      </c>
      <c r="F34" s="28"/>
      <c r="G34" s="29"/>
      <c r="H34" s="30"/>
      <c r="I34" s="30"/>
      <c r="J34" s="30"/>
      <c r="K34" s="31"/>
      <c r="L34" s="32"/>
      <c r="M34" s="33" t="s">
        <v>40</v>
      </c>
      <c r="N34" s="30"/>
      <c r="O34" s="24"/>
      <c r="P34" s="24"/>
      <c r="Q34" s="24"/>
      <c r="R34" s="24"/>
      <c r="S34" s="24"/>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4">
        <f>IF(ISBLANK(F34),0,IF(E34="Excess (+)",ROUND(BA33+(BA33*F34),2),IF(E34="Less (-)",ROUND(BA33+(BA33*F34*(-1)),2),0)))</f>
        <v>0</v>
      </c>
      <c r="BB34" s="35">
        <f>ROUND(BA34,0)</f>
        <v>0</v>
      </c>
      <c r="BC34" s="23" t="str">
        <f>SpellNumber(L34,BB34)</f>
        <v> Zero Only</v>
      </c>
      <c r="IA34" s="20" t="s">
        <v>38</v>
      </c>
      <c r="IE34" s="21" t="s">
        <v>39</v>
      </c>
      <c r="IF34" s="21"/>
      <c r="IG34" s="21"/>
      <c r="IH34" s="21"/>
      <c r="II34" s="21"/>
    </row>
    <row r="35" spans="1:243" s="20" customFormat="1" ht="43.5" customHeight="1">
      <c r="A35" s="75" t="s">
        <v>41</v>
      </c>
      <c r="B35" s="76"/>
      <c r="C35" s="70" t="str">
        <f>SpellNumber($E$2,BB33)</f>
        <v>INR Zero Only</v>
      </c>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IA35" s="20" t="s">
        <v>41</v>
      </c>
      <c r="IC35" s="20" t="s">
        <v>47</v>
      </c>
      <c r="IE35" s="21"/>
      <c r="IF35" s="21"/>
      <c r="IG35" s="21"/>
      <c r="IH35" s="21"/>
      <c r="II35" s="21"/>
    </row>
  </sheetData>
  <sheetProtection password="E491" sheet="1"/>
  <mergeCells count="10">
    <mergeCell ref="A9:BC9"/>
    <mergeCell ref="C35:BC35"/>
    <mergeCell ref="A1:L1"/>
    <mergeCell ref="A4:BC4"/>
    <mergeCell ref="A5:BC5"/>
    <mergeCell ref="A6:BC6"/>
    <mergeCell ref="A7:BC7"/>
    <mergeCell ref="B8:BC8"/>
    <mergeCell ref="A33:B33"/>
    <mergeCell ref="A35:B35"/>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4">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4">
      <formula1>"Select,Option C1,Option D1"</formula1>
      <formula2>0</formula2>
    </dataValidation>
    <dataValidation allowBlank="1" showInputMessage="1" showErrorMessage="1" promptTitle="Itemcode/Make" prompt="Please enter text" sqref="F33 C13:C15 C17:C18 C20:C21 C23 C25:C28 C32 C30">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O13:O15 M13:M15 M17:M18 O17:O18 M20:M21 O20:O21 O23 M23 M27:M28 M30 M25 O25 O27:O28 O30 M32 O32">
      <formula1>0</formula1>
      <formula2>999999999999999</formula2>
    </dataValidation>
    <dataValidation type="decimal" allowBlank="1" showInputMessage="1" showErrorMessage="1" promptTitle="Quantity" prompt="Please enter the Quantity for this item. " errorTitle="Invalid Entry" error="Only Numeric Values are allowed. " sqref="C16 C19 C22 C24 C29 G31 F32 E31 G26 E26 F27:F30 D13:D32 F13:F25">
      <formula1>0</formula1>
      <formula2>999999999999999</formula2>
    </dataValidation>
    <dataValidation type="list" allowBlank="1" showInputMessage="1" showErrorMessage="1" sqref="M26 L32:L35 M31 L27:L30 L13:L25">
      <formula1>"INR"</formula1>
    </dataValidation>
    <dataValidation allowBlank="1" showInputMessage="1" showErrorMessage="1" promptTitle="Addition / Deduction" prompt="Please Choose the correct One" sqref="K26 J32 K31 J27:J30 J13:J25">
      <formula1>0</formula1>
      <formula2>0</formula2>
    </dataValidation>
    <dataValidation type="list" showErrorMessage="1" sqref="J26 I32 J31 I27:I30 I13:I25">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O26 N32 O31 N27:N30 N13:N2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S26 R32 S31 R27:R30 R13:R2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R26 Q32 R31 Q27:Q30 Q13:Q2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H26:I26 G32:H32 H31:I31 G27:H30 G13:H25">
      <formula1>0</formula1>
      <formula2>999999999999999</formula2>
    </dataValidation>
    <dataValidation allowBlank="1" showInputMessage="1" showErrorMessage="1" promptTitle="Units" prompt="Please enter Units in text" sqref="F26 E27:E30 E32 F31 E13:E25">
      <formula1>0</formula1>
      <formula2>0</formula2>
    </dataValidation>
    <dataValidation type="list" allowBlank="1" showErrorMessage="1" sqref="L26 K32 L31 K27:K30 K13:K25">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scale="47"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7" t="s">
        <v>42</v>
      </c>
      <c r="F6" s="77"/>
      <c r="G6" s="77"/>
      <c r="H6" s="77"/>
      <c r="I6" s="77"/>
      <c r="J6" s="77"/>
      <c r="K6" s="77"/>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JAGDEV</cp:lastModifiedBy>
  <cp:lastPrinted>2020-02-07T05:09:15Z</cp:lastPrinted>
  <dcterms:created xsi:type="dcterms:W3CDTF">2009-01-30T06:42:42Z</dcterms:created>
  <dcterms:modified xsi:type="dcterms:W3CDTF">2023-09-20T21:14:16Z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