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<sst xmlns="http://schemas.openxmlformats.org/spreadsheetml/2006/main" count="169" uniqueCount="75">
  <si>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</si>
  <si>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</si>
  <si>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</si>
  <si>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</si>
  <si>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</si>
  <si>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</si>
  <si>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</si>
  <si>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</si>
  <si>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</si>
  <si>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</si>
  <si>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</si>
  <si>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</si>
  <si>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</si>
  <si>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</si>
  <si>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</si>
  <si>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</si>
  <si>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</si>
  <si>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</si>
  <si>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</si>
  <si>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</si>
  <si>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</si>
  <si>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</si>
  <si>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</si>
  <si>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</si>
  <si>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</si>
  <si>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</si>
  <si>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</si>
  <si>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</si>
  <si>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</si>
  <si>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</si>
  <si>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</si>
  <si>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</si>
  <si>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</si>
  <si>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</si>
  <si>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</si>
  <si>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</si>
  <si>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</si>
  <si>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</si>
  <si>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</si>
  <si>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</si>
  <si>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</si>
  <si>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</si>
  <si>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</si>
  <si>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</si>
  <si>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</si>
  <si>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</si>
  <si>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</si>
  <si>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</si>
  <si>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</si>
  <si>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</si>
  <si>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</si>
  <si>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</si>
  <si>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</si>
  <si>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PVC connection 1m SS branded (Make: Viking Or equivalent)</t>
  </si>
  <si>
    <t>PVC connection 1.5' SS branded (Make: Viking Or equivalent)</t>
  </si>
  <si>
    <t>Jet (Make: RADISON/ROMA)</t>
  </si>
  <si>
    <t>Sheet cover (Make: CERA)</t>
  </si>
  <si>
    <t>PVC ball cock with long rod (Make: Cera/SUPER FLOOR)</t>
  </si>
  <si>
    <t>GST</t>
  </si>
  <si>
    <t>ITEM1</t>
  </si>
  <si>
    <t>ITEM2</t>
  </si>
  <si>
    <t>ITEM3</t>
  </si>
  <si>
    <t>ITEM4</t>
  </si>
  <si>
    <t>ITEM5</t>
  </si>
  <si>
    <t>ITEM6</t>
  </si>
  <si>
    <t>Spindle (Make: Jaquar/ESSCO/ SEIKO)</t>
  </si>
  <si>
    <t>Other Charges if any (A)</t>
  </si>
  <si>
    <t>Other Charges if any (B)</t>
  </si>
  <si>
    <t>Other Charges if any (C)</t>
  </si>
  <si>
    <t>Other Charges if any (D)</t>
  </si>
  <si>
    <t>Contract No:  &lt;IISERM(1624)23/24Pur &gt;</t>
  </si>
  <si>
    <t>kgs</t>
  </si>
  <si>
    <t>Other Charges if any (E)</t>
  </si>
  <si>
    <t>Name of Work: &lt; Supply of Aspen Bedding for laboratory animals: (For 1 year) &gt;</t>
  </si>
  <si>
    <r>
      <rPr>
        <b/>
        <sz val="12"/>
        <rFont val="Nimbus"/>
        <family val="0"/>
      </rPr>
      <t xml:space="preserve">Supply of Aspen Bedding for laboratory animals: (For 1 year)
(Per kg rate to be quoted) in Basic price column
</t>
    </r>
    <r>
      <rPr>
        <sz val="12"/>
        <rFont val="Nimbus"/>
        <family val="0"/>
      </rPr>
      <t>(As per technical specification given below)</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</si>
</sst>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style="thin"/>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1" xfId="59" applyNumberFormat="1" applyFont="1" applyFill="1" applyBorder="1" applyAlignment="1">
      <alignment vertical="top" wrapText="1" readingOrder="1"/>
      <protection/>
    </xf>
    <xf numFmtId="0" fontId="4" fillId="0" borderId="12" xfId="59" applyNumberFormat="1" applyFont="1" applyFill="1" applyBorder="1" applyAlignment="1">
      <alignment horizontal="center" vertical="top"/>
      <protection/>
    </xf>
    <xf numFmtId="0" fontId="23" fillId="0" borderId="11" xfId="59" applyNumberFormat="1" applyFont="1" applyFill="1" applyBorder="1" applyAlignment="1">
      <alignment vertical="top" wrapText="1"/>
      <protection/>
    </xf>
    <xf numFmtId="0" fontId="4" fillId="0" borderId="22" xfId="59" applyNumberFormat="1" applyFont="1" applyFill="1" applyBorder="1" applyAlignment="1">
      <alignment horizontal="center" vertical="top"/>
      <protection/>
    </xf>
    <xf numFmtId="0" fontId="4" fillId="0" borderId="20" xfId="59" applyNumberFormat="1" applyFont="1" applyFill="1" applyBorder="1" applyAlignment="1">
      <alignment horizontal="center" vertical="top"/>
      <protection/>
    </xf>
    <xf numFmtId="0" fontId="24" fillId="0" borderId="11" xfId="59" applyNumberFormat="1" applyFont="1" applyFill="1" applyBorder="1" applyAlignment="1">
      <alignment vertical="top" wrapText="1" readingOrder="1"/>
      <protection/>
    </xf>
    <xf numFmtId="181" fontId="4" fillId="0" borderId="12" xfId="59" applyNumberFormat="1" applyFont="1" applyFill="1" applyBorder="1" applyAlignment="1">
      <alignment vertical="top" readingOrder="1"/>
      <protection/>
    </xf>
    <xf numFmtId="0" fontId="7" fillId="0" borderId="19" xfId="59" applyNumberFormat="1" applyFont="1" applyFill="1" applyBorder="1" applyAlignment="1">
      <alignment horizontal="left" vertical="top"/>
      <protection/>
    </xf>
    <xf numFmtId="0" fontId="7" fillId="0" borderId="22" xfId="59" applyNumberFormat="1" applyFont="1" applyFill="1" applyBorder="1" applyAlignment="1">
      <alignment horizontal="left" vertical="top"/>
      <protection/>
    </xf>
    <xf numFmtId="0" fontId="4" fillId="0" borderId="23" xfId="59" applyNumberFormat="1" applyFont="1" applyFill="1" applyBorder="1" applyAlignment="1">
      <alignment vertical="top"/>
      <protection/>
    </xf>
    <xf numFmtId="0" fontId="4" fillId="0" borderId="0" xfId="59" applyNumberFormat="1" applyFont="1" applyFill="1" applyBorder="1" applyAlignment="1">
      <alignment horizontal="center" vertical="top"/>
      <protection/>
    </xf>
    <xf numFmtId="0" fontId="24" fillId="0" borderId="20" xfId="59" applyNumberFormat="1" applyFont="1" applyFill="1" applyBorder="1" applyAlignment="1">
      <alignment vertical="top" wrapText="1" readingOrder="1"/>
      <protection/>
    </xf>
    <xf numFmtId="181" fontId="4" fillId="0" borderId="20" xfId="59" applyNumberFormat="1" applyFont="1" applyFill="1" applyBorder="1" applyAlignment="1">
      <alignment vertical="top" readingOrder="1"/>
      <protection/>
    </xf>
    <xf numFmtId="0" fontId="4" fillId="0" borderId="24" xfId="55" applyNumberFormat="1" applyFont="1" applyFill="1" applyBorder="1" applyAlignment="1">
      <alignment vertical="top" readingOrder="1"/>
      <protection/>
    </xf>
    <xf numFmtId="0" fontId="23" fillId="0" borderId="20" xfId="59" applyNumberFormat="1" applyFont="1" applyFill="1" applyBorder="1" applyAlignment="1">
      <alignment vertical="top" wrapText="1"/>
      <protection/>
    </xf>
    <xf numFmtId="2" fontId="4" fillId="0" borderId="25" xfId="59" applyNumberFormat="1" applyFont="1" applyFill="1" applyBorder="1" applyAlignment="1">
      <alignment vertical="top" readingOrder="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C21" sqref="C21:BC21"/>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5" t="str">
        <f>B2&amp;" BoQ"</f>
        <v>Item Wise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86" t="s">
        <v>51</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0" customHeight="1">
      <c r="A5" s="86" t="s">
        <v>73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 customHeight="1">
      <c r="A6" s="86" t="s">
        <v>70</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33.75" customHeight="1">
      <c r="A8" s="11" t="s">
        <v>7</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90.75" customHeight="1">
      <c r="A13" s="68">
        <v>1.1</v>
      </c>
      <c r="B13" s="69" t="s">
        <v>74</v>
      </c>
      <c r="C13" s="64" t="s">
        <v>59</v>
      </c>
      <c r="D13" s="65">
        <v>2500</v>
      </c>
      <c r="E13" s="49" t="s">
        <v>71</v>
      </c>
      <c r="F13" s="50"/>
      <c r="G13" s="51"/>
      <c r="H13" s="52"/>
      <c r="I13" s="53" t="s">
        <v>38</v>
      </c>
      <c r="J13" s="54">
        <f aca="true" t="shared" si="0" ref="J13:J18">IF(I13="Less(-)",-1,1)</f>
        <v>1</v>
      </c>
      <c r="K13" s="55" t="s">
        <v>39</v>
      </c>
      <c r="L13" s="55" t="s">
        <v>4</v>
      </c>
      <c r="M13" s="56"/>
      <c r="N13" s="51"/>
      <c r="O13" s="51"/>
      <c r="P13" s="57"/>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18">D13*M13</f>
        <v>0</v>
      </c>
      <c r="BB13" s="44">
        <f aca="true" t="shared" si="2" ref="BB13:BB18">D13*M13+N13+O13+P13+Q13+R13</f>
        <v>0</v>
      </c>
      <c r="BC13" s="25" t="str">
        <f aca="true" t="shared" si="3" ref="BC13:BC18">SpellNumber(L13,BB13)</f>
        <v>INR Zero Only</v>
      </c>
      <c r="IA13" s="26">
        <v>1.1</v>
      </c>
      <c r="IB13" s="26" t="s">
        <v>53</v>
      </c>
      <c r="IC13" s="26" t="s">
        <v>59</v>
      </c>
      <c r="ID13" s="26">
        <v>50</v>
      </c>
      <c r="IE13" s="27" t="s">
        <v>37</v>
      </c>
      <c r="IF13" s="27" t="s">
        <v>40</v>
      </c>
      <c r="IG13" s="27" t="s">
        <v>36</v>
      </c>
      <c r="IH13" s="27">
        <v>123.223</v>
      </c>
      <c r="II13" s="27" t="s">
        <v>37</v>
      </c>
    </row>
    <row r="14" spans="1:243" s="26" customFormat="1" ht="30" customHeight="1">
      <c r="A14" s="71">
        <v>1.2</v>
      </c>
      <c r="B14" s="60" t="s">
        <v>66</v>
      </c>
      <c r="C14" s="67" t="s">
        <v>60</v>
      </c>
      <c r="D14" s="65">
        <v>1</v>
      </c>
      <c r="E14" s="49" t="s">
        <v>37</v>
      </c>
      <c r="F14" s="50"/>
      <c r="G14" s="51"/>
      <c r="H14" s="51"/>
      <c r="I14" s="53" t="s">
        <v>38</v>
      </c>
      <c r="J14" s="54">
        <f t="shared" si="0"/>
        <v>1</v>
      </c>
      <c r="K14" s="55" t="s">
        <v>39</v>
      </c>
      <c r="L14" s="55" t="s">
        <v>4</v>
      </c>
      <c r="M14" s="56"/>
      <c r="N14" s="51"/>
      <c r="O14" s="51"/>
      <c r="P14" s="57"/>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4">
        <f t="shared" si="2"/>
        <v>0</v>
      </c>
      <c r="BC14" s="25" t="str">
        <f t="shared" si="3"/>
        <v>INR Zero Only</v>
      </c>
      <c r="IA14" s="26">
        <v>1.2</v>
      </c>
      <c r="IB14" s="26" t="s">
        <v>54</v>
      </c>
      <c r="IC14" s="26" t="s">
        <v>60</v>
      </c>
      <c r="ID14" s="26">
        <v>50</v>
      </c>
      <c r="IE14" s="27" t="s">
        <v>52</v>
      </c>
      <c r="IF14" s="27" t="s">
        <v>42</v>
      </c>
      <c r="IG14" s="27" t="s">
        <v>41</v>
      </c>
      <c r="IH14" s="27">
        <v>213</v>
      </c>
      <c r="II14" s="27" t="s">
        <v>37</v>
      </c>
    </row>
    <row r="15" spans="1:243" s="26" customFormat="1" ht="28.5" customHeight="1">
      <c r="A15" s="70">
        <v>1.3</v>
      </c>
      <c r="B15" s="60" t="s">
        <v>67</v>
      </c>
      <c r="C15" s="64" t="s">
        <v>61</v>
      </c>
      <c r="D15" s="65">
        <v>1</v>
      </c>
      <c r="E15" s="49" t="s">
        <v>37</v>
      </c>
      <c r="F15" s="50"/>
      <c r="G15" s="51"/>
      <c r="H15" s="51"/>
      <c r="I15" s="53" t="s">
        <v>38</v>
      </c>
      <c r="J15" s="54">
        <f t="shared" si="0"/>
        <v>1</v>
      </c>
      <c r="K15" s="55" t="s">
        <v>39</v>
      </c>
      <c r="L15" s="55" t="s">
        <v>4</v>
      </c>
      <c r="M15" s="56"/>
      <c r="N15" s="51"/>
      <c r="O15" s="51"/>
      <c r="P15" s="57"/>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4">
        <f t="shared" si="2"/>
        <v>0</v>
      </c>
      <c r="BC15" s="25" t="str">
        <f t="shared" si="3"/>
        <v>INR Zero Only</v>
      </c>
      <c r="IA15" s="26">
        <v>1.3</v>
      </c>
      <c r="IB15" s="26" t="s">
        <v>55</v>
      </c>
      <c r="IC15" s="26" t="s">
        <v>61</v>
      </c>
      <c r="ID15" s="26">
        <v>30</v>
      </c>
      <c r="IE15" s="27" t="s">
        <v>52</v>
      </c>
      <c r="IF15" s="27" t="s">
        <v>42</v>
      </c>
      <c r="IG15" s="27" t="s">
        <v>41</v>
      </c>
      <c r="IH15" s="27">
        <v>213</v>
      </c>
      <c r="II15" s="27" t="s">
        <v>37</v>
      </c>
    </row>
    <row r="16" spans="1:243" s="26" customFormat="1" ht="24.75" customHeight="1">
      <c r="A16" s="66">
        <v>1.4</v>
      </c>
      <c r="B16" s="69" t="s">
        <v>68</v>
      </c>
      <c r="C16" s="64" t="s">
        <v>62</v>
      </c>
      <c r="D16" s="65">
        <v>1</v>
      </c>
      <c r="E16" s="49" t="s">
        <v>37</v>
      </c>
      <c r="F16" s="50"/>
      <c r="G16" s="51"/>
      <c r="H16" s="51"/>
      <c r="I16" s="53" t="s">
        <v>38</v>
      </c>
      <c r="J16" s="54">
        <f t="shared" si="0"/>
        <v>1</v>
      </c>
      <c r="K16" s="55" t="s">
        <v>39</v>
      </c>
      <c r="L16" s="55" t="s">
        <v>4</v>
      </c>
      <c r="M16" s="56"/>
      <c r="N16" s="51"/>
      <c r="O16" s="51"/>
      <c r="P16" s="57"/>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4">
        <f t="shared" si="2"/>
        <v>0</v>
      </c>
      <c r="BC16" s="25" t="str">
        <f t="shared" si="3"/>
        <v>INR Zero Only</v>
      </c>
      <c r="IA16" s="26">
        <v>1.4</v>
      </c>
      <c r="IB16" s="26" t="s">
        <v>56</v>
      </c>
      <c r="IC16" s="26" t="s">
        <v>62</v>
      </c>
      <c r="ID16" s="26">
        <v>10</v>
      </c>
      <c r="IE16" s="27" t="s">
        <v>52</v>
      </c>
      <c r="IF16" s="27" t="s">
        <v>35</v>
      </c>
      <c r="IG16" s="27" t="s">
        <v>43</v>
      </c>
      <c r="IH16" s="27">
        <v>10</v>
      </c>
      <c r="II16" s="27" t="s">
        <v>37</v>
      </c>
    </row>
    <row r="17" spans="1:243" s="26" customFormat="1" ht="30.75" customHeight="1">
      <c r="A17" s="68">
        <v>1.5</v>
      </c>
      <c r="B17" s="81" t="s">
        <v>69</v>
      </c>
      <c r="C17" s="72" t="s">
        <v>63</v>
      </c>
      <c r="D17" s="73">
        <v>1</v>
      </c>
      <c r="E17" s="80" t="s">
        <v>37</v>
      </c>
      <c r="F17" s="50"/>
      <c r="G17" s="51"/>
      <c r="H17" s="51"/>
      <c r="I17" s="53" t="s">
        <v>38</v>
      </c>
      <c r="J17" s="54">
        <f t="shared" si="0"/>
        <v>1</v>
      </c>
      <c r="K17" s="55" t="s">
        <v>39</v>
      </c>
      <c r="L17" s="55" t="s">
        <v>4</v>
      </c>
      <c r="M17" s="56"/>
      <c r="N17" s="51"/>
      <c r="O17" s="51"/>
      <c r="P17" s="57"/>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4">
        <f t="shared" si="2"/>
        <v>0</v>
      </c>
      <c r="BC17" s="25" t="str">
        <f t="shared" si="3"/>
        <v>INR Zero Only</v>
      </c>
      <c r="IA17" s="26">
        <v>1.5</v>
      </c>
      <c r="IB17" s="26" t="s">
        <v>65</v>
      </c>
      <c r="IC17" s="26" t="s">
        <v>63</v>
      </c>
      <c r="ID17" s="26">
        <v>50</v>
      </c>
      <c r="IE17" s="27" t="s">
        <v>37</v>
      </c>
      <c r="IF17" s="27" t="s">
        <v>42</v>
      </c>
      <c r="IG17" s="27" t="s">
        <v>41</v>
      </c>
      <c r="IH17" s="27">
        <v>213</v>
      </c>
      <c r="II17" s="27" t="s">
        <v>37</v>
      </c>
    </row>
    <row r="18" spans="1:243" s="26" customFormat="1" ht="33" customHeight="1">
      <c r="A18" s="71">
        <v>1.6</v>
      </c>
      <c r="B18" s="81" t="s">
        <v>72</v>
      </c>
      <c r="C18" s="78" t="s">
        <v>64</v>
      </c>
      <c r="D18" s="79">
        <v>1</v>
      </c>
      <c r="E18" s="49" t="s">
        <v>37</v>
      </c>
      <c r="F18" s="82"/>
      <c r="G18" s="51"/>
      <c r="H18" s="51"/>
      <c r="I18" s="53" t="s">
        <v>38</v>
      </c>
      <c r="J18" s="54">
        <f t="shared" si="0"/>
        <v>1</v>
      </c>
      <c r="K18" s="55" t="s">
        <v>39</v>
      </c>
      <c r="L18" s="55" t="s">
        <v>4</v>
      </c>
      <c r="M18" s="56"/>
      <c r="N18" s="51"/>
      <c r="O18" s="51"/>
      <c r="P18" s="57"/>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4">
        <f t="shared" si="2"/>
        <v>0</v>
      </c>
      <c r="BC18" s="25" t="str">
        <f t="shared" si="3"/>
        <v>INR Zero Only</v>
      </c>
      <c r="IA18" s="26">
        <v>1.6</v>
      </c>
      <c r="IB18" s="26" t="s">
        <v>57</v>
      </c>
      <c r="IC18" s="26" t="s">
        <v>64</v>
      </c>
      <c r="ID18" s="26">
        <v>50</v>
      </c>
      <c r="IE18" s="27" t="s">
        <v>37</v>
      </c>
      <c r="IF18" s="27" t="s">
        <v>35</v>
      </c>
      <c r="IG18" s="27" t="s">
        <v>43</v>
      </c>
      <c r="IH18" s="27">
        <v>10</v>
      </c>
      <c r="II18" s="27" t="s">
        <v>37</v>
      </c>
    </row>
    <row r="19" spans="1:243" s="26" customFormat="1" ht="24.75" customHeight="1">
      <c r="A19" s="74" t="s">
        <v>44</v>
      </c>
      <c r="B19" s="75"/>
      <c r="C19" s="76"/>
      <c r="D19" s="77"/>
      <c r="E19" s="45"/>
      <c r="F19" s="45"/>
      <c r="G19" s="45"/>
      <c r="H19" s="46"/>
      <c r="I19" s="46"/>
      <c r="J19" s="46"/>
      <c r="K19" s="46"/>
      <c r="L19" s="47"/>
      <c r="BA19" s="48">
        <f>SUM(BA13:BA18)</f>
        <v>0</v>
      </c>
      <c r="BB19" s="48">
        <f>SUM(BB13:BB18)</f>
        <v>0</v>
      </c>
      <c r="BC19" s="25" t="str">
        <f>SpellNumber($E$2,BB19)</f>
        <v>INR Zero Only</v>
      </c>
      <c r="IE19" s="27">
        <v>4</v>
      </c>
      <c r="IF19" s="27" t="s">
        <v>42</v>
      </c>
      <c r="IG19" s="27" t="s">
        <v>45</v>
      </c>
      <c r="IH19" s="27">
        <v>10</v>
      </c>
      <c r="II19" s="27" t="s">
        <v>37</v>
      </c>
    </row>
    <row r="20" spans="1:243" s="37" customFormat="1" ht="54.75" customHeight="1" hidden="1">
      <c r="A20" s="29" t="s">
        <v>46</v>
      </c>
      <c r="B20" s="30"/>
      <c r="C20" s="31"/>
      <c r="D20" s="62"/>
      <c r="E20" s="42" t="s">
        <v>47</v>
      </c>
      <c r="F20" s="43"/>
      <c r="G20" s="32"/>
      <c r="H20" s="33"/>
      <c r="I20" s="33"/>
      <c r="J20" s="33"/>
      <c r="K20" s="34"/>
      <c r="L20" s="35"/>
      <c r="M20" s="36" t="s">
        <v>48</v>
      </c>
      <c r="O20" s="26"/>
      <c r="P20" s="26"/>
      <c r="Q20" s="26"/>
      <c r="R20" s="26"/>
      <c r="S20" s="26"/>
      <c r="BA20" s="38">
        <f>IF(ISBLANK(F20),0,IF(E20="Excess (+)",ROUND(BA19+(BA19*F20),2),IF(E20="Less (-)",ROUND(BA19+(BA19*F20*(-1)),2),0)))</f>
        <v>0</v>
      </c>
      <c r="BB20" s="39">
        <f>ROUND(BA20,0)</f>
        <v>0</v>
      </c>
      <c r="BC20" s="40" t="str">
        <f>SpellNumber(L20,BB20)</f>
        <v> Zero Only</v>
      </c>
      <c r="IE20" s="41"/>
      <c r="IF20" s="41"/>
      <c r="IG20" s="41"/>
      <c r="IH20" s="41"/>
      <c r="II20" s="41"/>
    </row>
    <row r="21" spans="1:243" s="37" customFormat="1" ht="43.5" customHeight="1">
      <c r="A21" s="28" t="s">
        <v>49</v>
      </c>
      <c r="B21" s="28"/>
      <c r="C21" s="84" t="str">
        <f>SpellNumber($E$2,BB19)</f>
        <v>INR Zero Only</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IE21" s="41"/>
      <c r="IF21" s="41"/>
      <c r="IG21" s="41"/>
      <c r="IH21" s="41"/>
      <c r="II21" s="41"/>
    </row>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3:L18">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50</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2023-08-01T11:12:07Z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