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<sst xmlns="http://schemas.openxmlformats.org/spreadsheetml/2006/main" count="271" uniqueCount="124">
  <si>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</si>
  <si>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</si>
  <si>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</si>
  <si>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</si>
  <si>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</si>
  <si>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</si>
  <si>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</si>
  <si>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</si>
  <si>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</si>
  <si>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</si>
  <si>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</si>
  <si>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</si>
  <si>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</si>
  <si>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</si>
  <si>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</si>
  <si>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</si>
  <si>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</si>
  <si>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</si>
  <si>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</si>
  <si>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</si>
  <si>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</si>
  <si>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</si>
  <si>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</si>
  <si>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</si>
  <si>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</si>
  <si>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</si>
  <si>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</si>
  <si>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</si>
  <si>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</si>
  <si>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</si>
  <si>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</si>
  <si>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</si>
  <si>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</si>
  <si>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</si>
  <si>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</si>
  <si>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</si>
  <si>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</si>
  <si>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</si>
  <si>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</si>
  <si>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</si>
  <si>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</si>
  <si>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</si>
  <si>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</si>
  <si>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</si>
  <si>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</si>
  <si>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</si>
  <si>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</si>
  <si>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</si>
  <si>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</si>
  <si>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</si>
  <si>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</si>
  <si>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</si>
  <si>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t>item4</t>
  </si>
  <si>
    <t>item6</t>
  </si>
  <si>
    <t>item7</t>
  </si>
  <si>
    <t>item8</t>
  </si>
  <si>
    <r>
      <t xml:space="preserve">BASIC RATE </t>
    </r>
    <r>
      <rPr>
        <b/>
        <sz val="11"/>
        <color indexed="10"/>
        <rFont val="Arial"/>
        <family val="2"/>
      </rPr>
      <t>INCLUSIVE WITH 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</si>
  <si>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item9</t>
  </si>
  <si>
    <t>item10</t>
  </si>
  <si>
    <t>Providing and laying in position cement concrete of specified grade excluding the cost of centering and shuttering - All work up to plinth level :</t>
  </si>
  <si>
    <t>1:4:8 (1 Cement : 4 coarse sand (zone-III) : 8 graded stone aggregate 40 mm nominal size)</t>
  </si>
  <si>
    <t>cum</t>
  </si>
  <si>
    <t>kg</t>
  </si>
  <si>
    <t>sqm</t>
  </si>
  <si>
    <t>All kinds of soil.</t>
  </si>
  <si>
    <t>Surface dressing of the ground including removing vegetation and inequalities not exceeding 15 cm deep and disposal of rubbish, lead up to 50 m and lift up to 1.5 m.</t>
  </si>
  <si>
    <t>1:2:4 (1 cement : 2 coarse sand (zone-III) : 4 graded stone aggregate 20 mm nominal size)</t>
  </si>
  <si>
    <t>Structural steel work riveted, bolted or welded in built up sections, trusses and framed work, including cutting, hoisting, fixing in position and
applying a priming coat of approved steel primer all complete.</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</si>
  <si>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</si>
  <si>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Steel work in built up tubular trusses including cutting, hoisting fixing in position and applying a priming coat of approved steel primer, welded and bolted including special shaped washers etc. Complete.</t>
  </si>
  <si>
    <t>Hot finished welded type tubes.</t>
  </si>
  <si>
    <t>Painting with synthetic enamel paint of approved brand and manufacture to give an even shade :</t>
  </si>
  <si>
    <t>Two or more coats on new work</t>
  </si>
  <si>
    <t>Kg</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</si>
  <si>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</si>
  <si>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12 mm cement plaster of mix :</t>
  </si>
  <si>
    <t>item11</t>
  </si>
  <si>
    <t>item12</t>
  </si>
  <si>
    <t>item13</t>
  </si>
  <si>
    <t>item14</t>
  </si>
  <si>
    <t>item15</t>
  </si>
  <si>
    <t>item16</t>
  </si>
  <si>
    <t>item17</t>
  </si>
  <si>
    <t>item18</t>
  </si>
  <si>
    <t>Suspended floors, roofs, landings, balconies and access
platform</t>
  </si>
  <si>
    <t>Providing gola 75x75 mm in cement concrete 1:2:4 (1 cement : 2 coarse sand : 4 stone aggregate 10 mm and down gauge), including finishing with cement mortar 1:3 (1 cement : 3 fine sand) as per standard design :</t>
  </si>
  <si>
    <t>item19</t>
  </si>
  <si>
    <t>item20</t>
  </si>
  <si>
    <t>item21</t>
  </si>
  <si>
    <t>Contract No:  &lt;IISER/EE-EO/Estimate-P/22-23/04&gt;</t>
  </si>
  <si>
    <t>Name of Work: &lt;C/o Grid chamber, Equalization tank, treated water tank for installing 120 KLD STP for the two new Hostels at IISER Mohali &gt;</t>
  </si>
  <si>
    <t>Earth work in excavation by mechanical means (Hydraulic excavator)/ manual means over areas (exceeding 30 cm in depth, 1.5 m in width as well as 10 sqm on plan) including getting out and disposal of excavated earth lead upto 50 m and lift upto 1.5 m, as directed by Engineer-incharge.</t>
  </si>
  <si>
    <t>All kinds of soil</t>
  </si>
  <si>
    <t>Filling available excavated earth (excluding rock) in trenches, plinth, sides of foundations etc. in layers not exceeding 20cm in depth, consolidating each deposited layer by ramming and watering, lead up to 50 m and lift upto 1.5 m.</t>
  </si>
  <si>
    <t>Extra for every additional lift of 1.5 m or part thereof in excavation / banking excavated or stacked materials</t>
  </si>
  <si>
    <t>All kinds of soil (1.5 to 3.00 mtr)</t>
  </si>
  <si>
    <t>3.00 to 4.5</t>
  </si>
  <si>
    <t>4.5 to 6.00</t>
  </si>
  <si>
    <t>6.00 to 7.50</t>
  </si>
  <si>
    <t>7.50- 10.00</t>
  </si>
  <si>
    <t>1:4:8 (1 Cement : 4 coarse sand (zone-III) derived from natural sources : 8 graded stone aggregate 40 mm nominal size derived from natural sources)</t>
  </si>
  <si>
    <t>Extra for laying concrete in or under water and/or liquid mud including cost of pumping or bailing out water and removing slush etc. complete</t>
  </si>
  <si>
    <t>Note for item No. 4.15 :- The quantity will be calculated by multiplying the depth measured from the sub-soil water level up to centre of gravity of concrete under sub-soil water level with quantity of concrete in cum executed under sub-soil water. The depth of centre of gravity shall be reckoned correct to 0.1m. 0.05m or more shall be taken as 0.1m and less than 0.05m ignored.</t>
  </si>
  <si>
    <t>Centering and shuttering including strutting, propping etc. and removal of form for</t>
  </si>
  <si>
    <t>Foundations, footings, bases of columns, etc. for mass
concrete</t>
  </si>
  <si>
    <t>Walls (any thickness) including attached pilasters, butteresses,  plinth and string courses etc.</t>
  </si>
  <si>
    <t>Lintels, beams, plinth beams, girders, bressumers and
cantilevers</t>
  </si>
  <si>
    <t>Steel reinforcement for R.C.C. work including straightening, cutting, bending, placing in position and binding all complete upto plinth level</t>
  </si>
  <si>
    <t>Thermo-Mechanically Treated bars of grade Fe-500D or more.</t>
  </si>
  <si>
    <t>Providing and laying in position ready mixed or site batched design mix cement concrete for reinforced cement concrete work; using coarse aggregate and fine aggregate derived from natural sources and using recycled concrete aggregate (RCA) as coarse aggregate and fine aggregate within permissible utilization of 20% each, Portland Pozzolana /Ordinary Portland/Portland Slag cement, admixtures in recommended proportions as per IS: 9103 to accelerate / retard setting of concrete, to improve durability and workability without impairing strength; including pumping of concrete to site of laying, curing, carriage for all leads; but excluding the cost of centering, shuttering, finishing and reinforcement as per direction of the engineer-in-charge; for the following grades of concrete.</t>
  </si>
  <si>
    <t>Note: Extra cement up to 10% of the minimum specified cement content in design mix shall be payable separately. In case the cement content in design mix is more than 110% of the specified minimum cement content, the contractor shall have discretion to either re-design the mix
or bear the cost of extra cement.</t>
  </si>
  <si>
    <t>All works upto plinth level</t>
  </si>
  <si>
    <t>Concrete of M25 grade with minimum cement content of 330 kg /cum</t>
  </si>
  <si>
    <t>Structural steel work riveted, bolted or welded in built up sections, trusses and framed work, including cutting, hoisting, fixing in position and applying a priming coat of approved steel primer all complete.</t>
  </si>
  <si>
    <t>Steel work welded in built up sections/ framed work, including cutting, hoisting, fixing in position and applying a priming coat of approved steel primer using structural steel etc. as required</t>
  </si>
  <si>
    <t>In stringers, treads, landings etc. of stair cases, including
use of chequered plate wherever required, all complete</t>
  </si>
  <si>
    <t>In 75x75 mm deep chase</t>
  </si>
  <si>
    <t>1:4 (1 cement: 4 coarse sand)</t>
  </si>
  <si>
    <t>Boring, providing and installation bored cast-in-situ reinforced cement concrete piles of grade M-25 of specified diameter and length below the pile cap, to carry a safe working load not less than specified, excluding the cost of steel reinforcement but including the cost of
boring with bentonite solution and temporary casing of appropriate length for setting out and removal of same and the length of the pile to be embedded in the pile cap etc. by percussion drilling using Direct mud circulation (DMC) or Bailer and chisel technique by tripod and mechanical Winch Machine all complete, including removal of excavated earth with all its lifts and leads (length of pile for payment shall be measured up to bottom of pile cap).</t>
  </si>
  <si>
    <t xml:space="preserve">Note: Truck Mounted rotary/TMR/Tubewell boring machine shall not
be used </t>
  </si>
  <si>
    <t>450 mm dia piles</t>
  </si>
  <si>
    <t>P/fof MS footrest, 20 mm round nipple by chipping of concrete &amp;welding to the reinforcement making good the surface all complete as per direction of Engineer-in-Charge including epoxy painting</t>
  </si>
  <si>
    <t>cum  per metre depth</t>
  </si>
  <si>
    <t>mtr</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</si>
</sst>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times new roman"/>
      <family val="1"/>
    </font>
    <font>
      <sz val="16"/>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000000"/>
      <name val="times new roman"/>
      <family val="1"/>
    </font>
    <font>
      <sz val="16"/>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2"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4" fillId="0" borderId="0" xfId="55" applyNumberFormat="1" applyFont="1" applyFill="1" applyAlignment="1">
      <alignment vertical="top" wrapText="1"/>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59" fillId="0" borderId="10" xfId="0" applyFont="1" applyBorder="1" applyAlignment="1">
      <alignment horizontal="left" vertical="top" wrapText="1"/>
    </xf>
    <xf numFmtId="0" fontId="0" fillId="0" borderId="0" xfId="55" applyNumberFormat="1" applyFill="1" applyAlignment="1">
      <alignment vertical="top"/>
      <protection/>
    </xf>
    <xf numFmtId="0" fontId="60" fillId="0" borderId="10" xfId="0" applyFont="1" applyBorder="1" applyAlignment="1">
      <alignment horizontal="center" vertical="center"/>
    </xf>
    <xf numFmtId="0" fontId="7" fillId="0" borderId="10" xfId="59" applyNumberFormat="1" applyFont="1" applyFill="1" applyBorder="1" applyAlignment="1" applyProtection="1">
      <alignment horizontal="left" vertical="top" wrapText="1"/>
      <protection/>
    </xf>
    <xf numFmtId="0" fontId="7" fillId="0" borderId="10" xfId="55" applyNumberFormat="1" applyFont="1" applyFill="1" applyBorder="1" applyAlignment="1">
      <alignment horizontal="center" vertical="top" wrapText="1"/>
      <protection/>
    </xf>
    <xf numFmtId="0" fontId="7" fillId="33" borderId="10" xfId="55" applyNumberFormat="1" applyFont="1" applyFill="1" applyBorder="1" applyAlignment="1">
      <alignment horizontal="center" vertical="top" wrapText="1"/>
      <protection/>
    </xf>
    <xf numFmtId="0" fontId="7" fillId="33" borderId="10" xfId="59" applyNumberFormat="1" applyFont="1" applyFill="1" applyBorder="1" applyAlignment="1">
      <alignment horizontal="center" vertical="top" wrapText="1"/>
      <protection/>
    </xf>
    <xf numFmtId="0" fontId="13" fillId="33" borderId="10" xfId="59" applyNumberFormat="1" applyFont="1" applyFill="1" applyBorder="1" applyAlignment="1">
      <alignment horizontal="center" vertical="top" wrapText="1"/>
      <protection/>
    </xf>
    <xf numFmtId="0" fontId="13" fillId="33" borderId="10" xfId="59" applyNumberFormat="1" applyFont="1" applyFill="1" applyBorder="1" applyAlignment="1">
      <alignment vertical="top" wrapText="1"/>
      <protection/>
    </xf>
    <xf numFmtId="0" fontId="7" fillId="34" borderId="10"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4" fillId="0" borderId="10" xfId="59" applyNumberFormat="1" applyFont="1" applyFill="1" applyBorder="1" applyAlignment="1">
      <alignment horizontal="center" vertical="center"/>
      <protection/>
    </xf>
    <xf numFmtId="0" fontId="14" fillId="0" borderId="10" xfId="59" applyNumberFormat="1" applyFont="1" applyFill="1" applyBorder="1" applyAlignment="1">
      <alignment horizontal="center" vertical="center" wrapText="1"/>
      <protection/>
    </xf>
    <xf numFmtId="2" fontId="4" fillId="0" borderId="10" xfId="59" applyNumberFormat="1" applyFont="1" applyFill="1" applyBorder="1" applyAlignment="1">
      <alignment horizontal="center" vertical="center"/>
      <protection/>
    </xf>
    <xf numFmtId="2" fontId="7" fillId="0" borderId="10" xfId="55" applyNumberFormat="1" applyFont="1" applyFill="1" applyBorder="1" applyAlignment="1" applyProtection="1">
      <alignment horizontal="center" vertical="center"/>
      <protection locked="0"/>
    </xf>
    <xf numFmtId="2" fontId="4" fillId="0" borderId="10" xfId="55" applyNumberFormat="1" applyFont="1" applyFill="1" applyBorder="1" applyAlignment="1">
      <alignment horizontal="center" vertical="center"/>
      <protection/>
    </xf>
    <xf numFmtId="2" fontId="7" fillId="35" borderId="10" xfId="55" applyNumberFormat="1" applyFont="1" applyFill="1" applyBorder="1" applyAlignment="1" applyProtection="1">
      <alignment horizontal="center" vertical="center"/>
      <protection locked="0"/>
    </xf>
    <xf numFmtId="2" fontId="7" fillId="0" borderId="10" xfId="55" applyNumberFormat="1" applyFont="1" applyFill="1" applyBorder="1" applyAlignment="1" applyProtection="1">
      <alignment horizontal="center" vertical="center" wrapText="1"/>
      <protection locked="0"/>
    </xf>
    <xf numFmtId="2" fontId="7" fillId="0" borderId="10" xfId="55" applyNumberFormat="1" applyFont="1" applyFill="1" applyBorder="1" applyAlignment="1">
      <alignment horizontal="center" vertical="center" wrapText="1"/>
      <protection/>
    </xf>
    <xf numFmtId="2" fontId="7" fillId="0" borderId="10" xfId="59" applyNumberFormat="1" applyFont="1" applyFill="1" applyBorder="1" applyAlignment="1">
      <alignment horizontal="center" vertical="center"/>
      <protection/>
    </xf>
    <xf numFmtId="0" fontId="4" fillId="0" borderId="10" xfId="59" applyNumberFormat="1" applyFont="1" applyFill="1" applyBorder="1" applyAlignment="1">
      <alignment horizontal="center" vertical="center" wrapText="1"/>
      <protection/>
    </xf>
    <xf numFmtId="0" fontId="7" fillId="0" borderId="10" xfId="59" applyNumberFormat="1" applyFont="1" applyFill="1" applyBorder="1" applyAlignment="1">
      <alignment horizontal="left" vertical="top"/>
      <protection/>
    </xf>
    <xf numFmtId="0" fontId="15" fillId="0" borderId="10" xfId="59" applyNumberFormat="1" applyFont="1" applyFill="1" applyBorder="1" applyAlignment="1">
      <alignment horizontal="center" vertical="center"/>
      <protection/>
    </xf>
    <xf numFmtId="0" fontId="4" fillId="0" borderId="10" xfId="55" applyNumberFormat="1" applyFont="1" applyFill="1" applyBorder="1" applyAlignment="1">
      <alignment horizontal="center" vertical="center"/>
      <protection/>
    </xf>
    <xf numFmtId="2" fontId="15" fillId="0" borderId="10" xfId="59" applyNumberFormat="1" applyFont="1" applyFill="1" applyBorder="1" applyAlignment="1">
      <alignment horizontal="center" vertical="center"/>
      <protection/>
    </xf>
    <xf numFmtId="0" fontId="16" fillId="0" borderId="10" xfId="55" applyNumberFormat="1" applyFont="1" applyFill="1" applyBorder="1" applyAlignment="1" applyProtection="1">
      <alignment vertical="top"/>
      <protection/>
    </xf>
    <xf numFmtId="0" fontId="17" fillId="0" borderId="10" xfId="59" applyNumberFormat="1" applyFont="1" applyFill="1" applyBorder="1" applyAlignment="1" applyProtection="1">
      <alignment vertical="center" wrapText="1"/>
      <protection locked="0"/>
    </xf>
    <xf numFmtId="0" fontId="18" fillId="35" borderId="10" xfId="59" applyNumberFormat="1" applyFont="1" applyFill="1" applyBorder="1" applyAlignment="1" applyProtection="1">
      <alignment vertical="center" wrapText="1"/>
      <protection locked="0"/>
    </xf>
    <xf numFmtId="0" fontId="19" fillId="35" borderId="10" xfId="66" applyNumberFormat="1" applyFont="1" applyFill="1" applyBorder="1" applyAlignment="1" applyProtection="1">
      <alignment horizontal="center" vertical="center"/>
      <protection/>
    </xf>
    <xf numFmtId="0" fontId="16" fillId="0" borderId="10" xfId="59" applyNumberFormat="1" applyFont="1" applyFill="1" applyBorder="1" applyAlignment="1">
      <alignment vertical="top"/>
      <protection/>
    </xf>
    <xf numFmtId="0" fontId="4" fillId="0" borderId="10" xfId="55"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6" applyNumberFormat="1" applyFont="1" applyFill="1" applyBorder="1" applyAlignment="1" applyProtection="1">
      <alignment vertical="center" wrapText="1"/>
      <protection locked="0"/>
    </xf>
    <xf numFmtId="0" fontId="17" fillId="0" borderId="10" xfId="59" applyNumberFormat="1" applyFont="1" applyFill="1" applyBorder="1" applyAlignment="1" applyProtection="1">
      <alignment vertical="center" wrapText="1"/>
      <protection/>
    </xf>
    <xf numFmtId="0" fontId="4" fillId="0" borderId="10" xfId="55" applyNumberFormat="1" applyFont="1" applyFill="1" applyBorder="1" applyAlignment="1">
      <alignment vertical="top"/>
      <protection/>
    </xf>
    <xf numFmtId="0" fontId="20" fillId="0" borderId="10" xfId="59" applyNumberFormat="1" applyFont="1" applyFill="1" applyBorder="1" applyAlignment="1">
      <alignment horizontal="right" vertical="top"/>
      <protection/>
    </xf>
    <xf numFmtId="0" fontId="15" fillId="0" borderId="10" xfId="59" applyNumberFormat="1" applyFont="1" applyFill="1" applyBorder="1" applyAlignment="1">
      <alignment horizontal="right" vertical="top"/>
      <protection/>
    </xf>
    <xf numFmtId="0" fontId="4" fillId="0" borderId="10" xfId="59" applyNumberFormat="1" applyFont="1" applyFill="1" applyBorder="1" applyAlignment="1">
      <alignment vertical="top" wrapText="1"/>
      <protection/>
    </xf>
    <xf numFmtId="0" fontId="59" fillId="0" borderId="10" xfId="0" applyFont="1" applyBorder="1" applyAlignment="1">
      <alignment horizontal="left" vertical="center" wrapText="1"/>
    </xf>
    <xf numFmtId="0" fontId="59" fillId="0" borderId="10" xfId="0" applyFont="1" applyBorder="1" applyAlignment="1">
      <alignment vertical="center" wrapText="1"/>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0" fontId="59" fillId="0" borderId="10" xfId="0" applyFont="1" applyBorder="1" applyAlignment="1">
      <alignment horizontal="center"/>
    </xf>
    <xf numFmtId="0" fontId="59" fillId="0" borderId="10" xfId="0" applyFont="1" applyBorder="1" applyAlignment="1">
      <alignment/>
    </xf>
    <xf numFmtId="0" fontId="11" fillId="0" borderId="10" xfId="55" applyNumberFormat="1" applyFont="1" applyFill="1" applyBorder="1" applyAlignment="1">
      <alignment horizontal="center" vertical="center" wrapText="1"/>
      <protection/>
    </xf>
    <xf numFmtId="0" fontId="15" fillId="0" borderId="10"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0" xfId="55" applyNumberFormat="1" applyFont="1" applyFill="1" applyBorder="1" applyAlignment="1" applyProtection="1">
      <alignment horizontal="center" wrapText="1"/>
      <protection locked="0"/>
    </xf>
    <xf numFmtId="0" fontId="7" fillId="36" borderId="10"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GA50"/>
  <sheetViews>
    <sheetView showGridLines="0" zoomScale="55" zoomScaleNormal="55" zoomScaleSheetLayoutView="70" zoomScalePageLayoutView="70" workbookViewId="0" topLeftCell="A1">
      <selection activeCell="BM13" sqref="BM13"/>
    </sheetView>
  </sheetViews>
  <sheetFormatPr defaultColWidth="9.140625" defaultRowHeight="15"/>
  <cols>
    <col min="1" max="1" width="14.28125" style="1" customWidth="1"/>
    <col min="2" max="2" width="102.421875" style="25" customWidth="1"/>
    <col min="3" max="3" width="10.28125" style="1" customWidth="1"/>
    <col min="4" max="4" width="12.421875" style="1" customWidth="1"/>
    <col min="5" max="5" width="12.140625" style="1" customWidth="1"/>
    <col min="6" max="6" width="15.140625" style="1" hidden="1" customWidth="1"/>
    <col min="7" max="11" width="9.140625" style="1" hidden="1" customWidth="1"/>
    <col min="12" max="12" width="9.140625" style="1" customWidth="1"/>
    <col min="13" max="13" width="23.281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26.28125" style="1" hidden="1" customWidth="1"/>
    <col min="54" max="54" width="26.140625" style="1" customWidth="1"/>
    <col min="55" max="55" width="50.140625" style="1" customWidth="1"/>
    <col min="56" max="178" width="9.140625" style="1" customWidth="1"/>
    <col min="179" max="183" width="9.140625" style="3" customWidth="1"/>
    <col min="184" max="16384" width="9.140625" style="1" customWidth="1"/>
  </cols>
  <sheetData>
    <row r="1" spans="1:183" s="4" customFormat="1" ht="30" customHeight="1">
      <c r="A1" s="70" t="str">
        <f>B2&amp;" BoQ"</f>
        <v>Item Wise BoQ</v>
      </c>
      <c r="B1" s="70"/>
      <c r="C1" s="70"/>
      <c r="D1" s="70"/>
      <c r="E1" s="70"/>
      <c r="F1" s="70"/>
      <c r="G1" s="70"/>
      <c r="H1" s="70"/>
      <c r="I1" s="70"/>
      <c r="J1" s="70"/>
      <c r="K1" s="70"/>
      <c r="L1" s="70"/>
      <c r="O1" s="5"/>
      <c r="P1" s="5"/>
      <c r="Q1" s="6"/>
      <c r="FW1" s="6"/>
      <c r="FX1" s="6"/>
      <c r="FY1" s="6"/>
      <c r="FZ1" s="6"/>
      <c r="GA1" s="6"/>
    </row>
    <row r="2" spans="1:17" s="4" customFormat="1" ht="25.5" customHeight="1" hidden="1">
      <c r="A2" s="7" t="s">
        <v>0</v>
      </c>
      <c r="B2" s="22" t="s">
        <v>1</v>
      </c>
      <c r="C2" s="7" t="s">
        <v>2</v>
      </c>
      <c r="D2" s="7" t="s">
        <v>3</v>
      </c>
      <c r="E2" s="7" t="s">
        <v>4</v>
      </c>
      <c r="J2" s="8"/>
      <c r="K2" s="8"/>
      <c r="L2" s="8"/>
      <c r="O2" s="5"/>
      <c r="P2" s="5"/>
      <c r="Q2" s="6"/>
    </row>
    <row r="3" spans="1:183" s="4" customFormat="1" ht="30" customHeight="1" hidden="1">
      <c r="A3" s="4" t="s">
        <v>5</v>
      </c>
      <c r="B3" s="23"/>
      <c r="FW3" s="6"/>
      <c r="FX3" s="6"/>
      <c r="FY3" s="6"/>
      <c r="FZ3" s="6"/>
      <c r="GA3" s="6"/>
    </row>
    <row r="4" spans="1:183" s="9" customFormat="1" ht="30" customHeight="1">
      <c r="A4" s="71" t="s">
        <v>48</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FW4" s="10"/>
      <c r="FX4" s="10"/>
      <c r="FY4" s="10"/>
      <c r="FZ4" s="10"/>
      <c r="GA4" s="10"/>
    </row>
    <row r="5" spans="1:183" s="9" customFormat="1" ht="30" customHeight="1">
      <c r="A5" s="71" t="s">
        <v>90</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FW5" s="10"/>
      <c r="FX5" s="10"/>
      <c r="FY5" s="10"/>
      <c r="FZ5" s="10"/>
      <c r="GA5" s="10"/>
    </row>
    <row r="6" spans="1:183" s="9" customFormat="1" ht="30" customHeight="1">
      <c r="A6" s="71" t="s">
        <v>89</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FW6" s="10"/>
      <c r="FX6" s="10"/>
      <c r="FY6" s="10"/>
      <c r="FZ6" s="10"/>
      <c r="GA6" s="10"/>
    </row>
    <row r="7" spans="1:18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FW7" s="10"/>
      <c r="FX7" s="10"/>
      <c r="FY7" s="10"/>
      <c r="FZ7" s="10"/>
      <c r="GA7" s="10"/>
    </row>
    <row r="8" spans="1:183" s="11" customFormat="1" ht="93" customHeight="1">
      <c r="A8" s="27" t="s">
        <v>46</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FW8" s="12"/>
      <c r="FX8" s="12"/>
      <c r="FY8" s="12"/>
      <c r="FZ8" s="12"/>
      <c r="GA8" s="12"/>
    </row>
    <row r="9" spans="1:183" s="13" customFormat="1" ht="61.5" customHeight="1">
      <c r="A9" s="68" t="s">
        <v>7</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FW9" s="14"/>
      <c r="FX9" s="14"/>
      <c r="FY9" s="14"/>
      <c r="FZ9" s="14"/>
      <c r="GA9" s="14"/>
    </row>
    <row r="10" spans="1:183" s="15" customFormat="1" ht="18.75" customHeight="1">
      <c r="A10" s="28" t="s">
        <v>8</v>
      </c>
      <c r="B10" s="28" t="s">
        <v>9</v>
      </c>
      <c r="C10" s="28" t="s">
        <v>9</v>
      </c>
      <c r="D10" s="28" t="s">
        <v>8</v>
      </c>
      <c r="E10" s="28" t="s">
        <v>9</v>
      </c>
      <c r="F10" s="28" t="s">
        <v>10</v>
      </c>
      <c r="G10" s="28" t="s">
        <v>10</v>
      </c>
      <c r="H10" s="28" t="s">
        <v>11</v>
      </c>
      <c r="I10" s="28" t="s">
        <v>9</v>
      </c>
      <c r="J10" s="28" t="s">
        <v>8</v>
      </c>
      <c r="K10" s="28" t="s">
        <v>12</v>
      </c>
      <c r="L10" s="28" t="s">
        <v>9</v>
      </c>
      <c r="M10" s="28" t="s">
        <v>8</v>
      </c>
      <c r="N10" s="28" t="s">
        <v>10</v>
      </c>
      <c r="O10" s="28" t="s">
        <v>10</v>
      </c>
      <c r="P10" s="28" t="s">
        <v>10</v>
      </c>
      <c r="Q10" s="28" t="s">
        <v>10</v>
      </c>
      <c r="R10" s="28" t="s">
        <v>11</v>
      </c>
      <c r="S10" s="28" t="s">
        <v>11</v>
      </c>
      <c r="T10" s="28" t="s">
        <v>10</v>
      </c>
      <c r="U10" s="28" t="s">
        <v>10</v>
      </c>
      <c r="V10" s="28" t="s">
        <v>10</v>
      </c>
      <c r="W10" s="28" t="s">
        <v>10</v>
      </c>
      <c r="X10" s="28" t="s">
        <v>11</v>
      </c>
      <c r="Y10" s="28" t="s">
        <v>11</v>
      </c>
      <c r="Z10" s="28" t="s">
        <v>10</v>
      </c>
      <c r="AA10" s="28" t="s">
        <v>10</v>
      </c>
      <c r="AB10" s="28" t="s">
        <v>10</v>
      </c>
      <c r="AC10" s="28" t="s">
        <v>10</v>
      </c>
      <c r="AD10" s="28" t="s">
        <v>11</v>
      </c>
      <c r="AE10" s="28" t="s">
        <v>11</v>
      </c>
      <c r="AF10" s="28" t="s">
        <v>10</v>
      </c>
      <c r="AG10" s="28" t="s">
        <v>10</v>
      </c>
      <c r="AH10" s="28" t="s">
        <v>10</v>
      </c>
      <c r="AI10" s="28" t="s">
        <v>10</v>
      </c>
      <c r="AJ10" s="28" t="s">
        <v>11</v>
      </c>
      <c r="AK10" s="28" t="s">
        <v>11</v>
      </c>
      <c r="AL10" s="28" t="s">
        <v>10</v>
      </c>
      <c r="AM10" s="28" t="s">
        <v>10</v>
      </c>
      <c r="AN10" s="28" t="s">
        <v>10</v>
      </c>
      <c r="AO10" s="28" t="s">
        <v>10</v>
      </c>
      <c r="AP10" s="28" t="s">
        <v>11</v>
      </c>
      <c r="AQ10" s="28" t="s">
        <v>11</v>
      </c>
      <c r="AR10" s="28" t="s">
        <v>10</v>
      </c>
      <c r="AS10" s="28" t="s">
        <v>10</v>
      </c>
      <c r="AT10" s="28" t="s">
        <v>8</v>
      </c>
      <c r="AU10" s="28" t="s">
        <v>8</v>
      </c>
      <c r="AV10" s="28" t="s">
        <v>11</v>
      </c>
      <c r="AW10" s="28" t="s">
        <v>11</v>
      </c>
      <c r="AX10" s="28" t="s">
        <v>8</v>
      </c>
      <c r="AY10" s="28" t="s">
        <v>8</v>
      </c>
      <c r="AZ10" s="28" t="s">
        <v>13</v>
      </c>
      <c r="BA10" s="28" t="s">
        <v>8</v>
      </c>
      <c r="BB10" s="28" t="s">
        <v>8</v>
      </c>
      <c r="BC10" s="28" t="s">
        <v>9</v>
      </c>
      <c r="FW10" s="16"/>
      <c r="FX10" s="16"/>
      <c r="FY10" s="16"/>
      <c r="FZ10" s="16"/>
      <c r="GA10" s="16"/>
    </row>
    <row r="11" spans="1:183" s="15" customFormat="1" ht="122.25" customHeight="1">
      <c r="A11" s="28" t="s">
        <v>14</v>
      </c>
      <c r="B11" s="29" t="s">
        <v>15</v>
      </c>
      <c r="C11" s="29" t="s">
        <v>16</v>
      </c>
      <c r="D11" s="29" t="s">
        <v>17</v>
      </c>
      <c r="E11" s="29" t="s">
        <v>18</v>
      </c>
      <c r="F11" s="29" t="s">
        <v>19</v>
      </c>
      <c r="G11" s="29"/>
      <c r="H11" s="29"/>
      <c r="I11" s="29" t="s">
        <v>20</v>
      </c>
      <c r="J11" s="29" t="s">
        <v>21</v>
      </c>
      <c r="K11" s="29" t="s">
        <v>22</v>
      </c>
      <c r="L11" s="29" t="s">
        <v>23</v>
      </c>
      <c r="M11" s="30" t="s">
        <v>56</v>
      </c>
      <c r="N11" s="29" t="s">
        <v>24</v>
      </c>
      <c r="O11" s="29" t="s">
        <v>49</v>
      </c>
      <c r="P11" s="29" t="s">
        <v>25</v>
      </c>
      <c r="Q11" s="29" t="s">
        <v>26</v>
      </c>
      <c r="R11" s="29" t="s">
        <v>27</v>
      </c>
      <c r="S11" s="29" t="s">
        <v>28</v>
      </c>
      <c r="T11" s="29" t="s">
        <v>29</v>
      </c>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31" t="s">
        <v>30</v>
      </c>
      <c r="BB11" s="31" t="s">
        <v>47</v>
      </c>
      <c r="BC11" s="32" t="s">
        <v>31</v>
      </c>
      <c r="FW11" s="16"/>
      <c r="FX11" s="16"/>
      <c r="FY11" s="16"/>
      <c r="FZ11" s="16"/>
      <c r="GA11" s="16"/>
    </row>
    <row r="12" spans="1:183" s="15" customFormat="1" ht="15">
      <c r="A12" s="28">
        <v>1</v>
      </c>
      <c r="B12" s="28">
        <v>2</v>
      </c>
      <c r="C12" s="28">
        <v>3</v>
      </c>
      <c r="D12" s="28">
        <v>4</v>
      </c>
      <c r="E12" s="28">
        <v>5</v>
      </c>
      <c r="F12" s="28">
        <v>6</v>
      </c>
      <c r="G12" s="28">
        <v>7</v>
      </c>
      <c r="H12" s="28">
        <v>8</v>
      </c>
      <c r="I12" s="28">
        <v>9</v>
      </c>
      <c r="J12" s="28">
        <v>10</v>
      </c>
      <c r="K12" s="28">
        <v>11</v>
      </c>
      <c r="L12" s="28">
        <v>12</v>
      </c>
      <c r="M12" s="33">
        <v>6</v>
      </c>
      <c r="N12" s="33">
        <v>8</v>
      </c>
      <c r="O12" s="33">
        <v>7</v>
      </c>
      <c r="P12" s="33">
        <v>10</v>
      </c>
      <c r="Q12" s="33">
        <v>11</v>
      </c>
      <c r="R12" s="33">
        <v>12</v>
      </c>
      <c r="S12" s="33">
        <v>13</v>
      </c>
      <c r="T12" s="33">
        <v>14</v>
      </c>
      <c r="U12" s="33">
        <v>21</v>
      </c>
      <c r="V12" s="33">
        <v>22</v>
      </c>
      <c r="W12" s="33">
        <v>23</v>
      </c>
      <c r="X12" s="33">
        <v>24</v>
      </c>
      <c r="Y12" s="33">
        <v>25</v>
      </c>
      <c r="Z12" s="33">
        <v>26</v>
      </c>
      <c r="AA12" s="33">
        <v>27</v>
      </c>
      <c r="AB12" s="33">
        <v>28</v>
      </c>
      <c r="AC12" s="33">
        <v>29</v>
      </c>
      <c r="AD12" s="33">
        <v>30</v>
      </c>
      <c r="AE12" s="33">
        <v>31</v>
      </c>
      <c r="AF12" s="33">
        <v>32</v>
      </c>
      <c r="AG12" s="33">
        <v>33</v>
      </c>
      <c r="AH12" s="33">
        <v>34</v>
      </c>
      <c r="AI12" s="33">
        <v>35</v>
      </c>
      <c r="AJ12" s="33">
        <v>36</v>
      </c>
      <c r="AK12" s="33">
        <v>37</v>
      </c>
      <c r="AL12" s="33">
        <v>38</v>
      </c>
      <c r="AM12" s="33">
        <v>39</v>
      </c>
      <c r="AN12" s="33">
        <v>40</v>
      </c>
      <c r="AO12" s="33">
        <v>41</v>
      </c>
      <c r="AP12" s="33">
        <v>42</v>
      </c>
      <c r="AQ12" s="33">
        <v>43</v>
      </c>
      <c r="AR12" s="33">
        <v>44</v>
      </c>
      <c r="AS12" s="33">
        <v>45</v>
      </c>
      <c r="AT12" s="33">
        <v>46</v>
      </c>
      <c r="AU12" s="33">
        <v>47</v>
      </c>
      <c r="AV12" s="33">
        <v>48</v>
      </c>
      <c r="AW12" s="33">
        <v>49</v>
      </c>
      <c r="AX12" s="33">
        <v>50</v>
      </c>
      <c r="AY12" s="33">
        <v>51</v>
      </c>
      <c r="AZ12" s="33">
        <v>52</v>
      </c>
      <c r="BA12" s="33">
        <v>7</v>
      </c>
      <c r="BB12" s="33">
        <v>8</v>
      </c>
      <c r="BC12" s="33">
        <v>9</v>
      </c>
      <c r="FW12" s="16"/>
      <c r="FX12" s="16"/>
      <c r="FY12" s="16"/>
      <c r="FZ12" s="16"/>
      <c r="GA12" s="16"/>
    </row>
    <row r="13" spans="1:183" s="17" customFormat="1" ht="128.25" customHeight="1">
      <c r="A13" s="34">
        <v>1</v>
      </c>
      <c r="B13" s="62" t="s">
        <v>91</v>
      </c>
      <c r="C13" s="35"/>
      <c r="D13" s="64"/>
      <c r="E13" s="64"/>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FS13" s="17">
        <v>1</v>
      </c>
      <c r="FT13" s="21" t="s">
        <v>74</v>
      </c>
      <c r="FW13" s="18"/>
      <c r="FX13" s="18" t="s">
        <v>32</v>
      </c>
      <c r="FY13" s="18" t="s">
        <v>33</v>
      </c>
      <c r="FZ13" s="18">
        <v>10</v>
      </c>
      <c r="GA13" s="18" t="s">
        <v>34</v>
      </c>
    </row>
    <row r="14" spans="1:183" s="17" customFormat="1" ht="49.5" customHeight="1">
      <c r="A14" s="34">
        <v>1.1</v>
      </c>
      <c r="B14" s="62" t="s">
        <v>92</v>
      </c>
      <c r="C14" s="36" t="s">
        <v>33</v>
      </c>
      <c r="D14" s="64">
        <v>835</v>
      </c>
      <c r="E14" s="64" t="s">
        <v>61</v>
      </c>
      <c r="F14" s="37"/>
      <c r="G14" s="38"/>
      <c r="H14" s="38"/>
      <c r="I14" s="37" t="s">
        <v>36</v>
      </c>
      <c r="J14" s="39">
        <f>IF(I14="Less(-)",-1,1)</f>
        <v>1</v>
      </c>
      <c r="K14" s="38" t="s">
        <v>37</v>
      </c>
      <c r="L14" s="38" t="s">
        <v>4</v>
      </c>
      <c r="M14" s="40"/>
      <c r="N14" s="38"/>
      <c r="O14" s="40"/>
      <c r="P14" s="41"/>
      <c r="Q14" s="38"/>
      <c r="R14" s="38"/>
      <c r="S14" s="41"/>
      <c r="T14" s="41"/>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3">
        <f>D14*M14</f>
        <v>0</v>
      </c>
      <c r="BB14" s="43">
        <f>BA14+(BA14*O14/100)</f>
        <v>0</v>
      </c>
      <c r="BC14" s="44" t="str">
        <f>SpellNumber(L14,BB14)</f>
        <v>INR Zero Only</v>
      </c>
      <c r="FS14" s="17">
        <v>1.1</v>
      </c>
      <c r="FT14" s="17" t="s">
        <v>64</v>
      </c>
      <c r="FU14" s="17" t="s">
        <v>33</v>
      </c>
      <c r="FV14" s="17">
        <v>4</v>
      </c>
      <c r="FW14" s="18" t="s">
        <v>61</v>
      </c>
      <c r="FX14" s="18" t="s">
        <v>32</v>
      </c>
      <c r="FY14" s="18" t="s">
        <v>33</v>
      </c>
      <c r="FZ14" s="18">
        <v>10</v>
      </c>
      <c r="GA14" s="18" t="s">
        <v>34</v>
      </c>
    </row>
    <row r="15" spans="1:183" s="17" customFormat="1" ht="112.5" customHeight="1">
      <c r="A15" s="34">
        <v>2</v>
      </c>
      <c r="B15" s="62" t="s">
        <v>93</v>
      </c>
      <c r="C15" s="36" t="s">
        <v>50</v>
      </c>
      <c r="D15" s="64">
        <v>250</v>
      </c>
      <c r="E15" s="64" t="s">
        <v>61</v>
      </c>
      <c r="F15" s="37"/>
      <c r="G15" s="38"/>
      <c r="H15" s="38"/>
      <c r="I15" s="37" t="s">
        <v>36</v>
      </c>
      <c r="J15" s="39">
        <f>IF(I15="Less(-)",-1,1)</f>
        <v>1</v>
      </c>
      <c r="K15" s="38" t="s">
        <v>37</v>
      </c>
      <c r="L15" s="38" t="s">
        <v>4</v>
      </c>
      <c r="M15" s="40"/>
      <c r="N15" s="38"/>
      <c r="O15" s="40"/>
      <c r="P15" s="41"/>
      <c r="Q15" s="38"/>
      <c r="R15" s="38"/>
      <c r="S15" s="41"/>
      <c r="T15" s="41"/>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3">
        <f>D15*M15</f>
        <v>0</v>
      </c>
      <c r="BB15" s="43">
        <f>BA15+(BA15*O15/100)</f>
        <v>0</v>
      </c>
      <c r="BC15" s="44" t="str">
        <f>SpellNumber(L15,BB15)</f>
        <v>INR Zero Only</v>
      </c>
      <c r="FS15" s="17">
        <v>2</v>
      </c>
      <c r="FT15" s="17" t="s">
        <v>65</v>
      </c>
      <c r="FU15" s="17" t="s">
        <v>50</v>
      </c>
      <c r="FV15" s="17">
        <v>100</v>
      </c>
      <c r="FW15" s="18" t="s">
        <v>63</v>
      </c>
      <c r="FX15" s="18"/>
      <c r="FY15" s="18"/>
      <c r="FZ15" s="18"/>
      <c r="GA15" s="18"/>
    </row>
    <row r="16" spans="1:183" s="17" customFormat="1" ht="78.75" customHeight="1">
      <c r="A16" s="34">
        <v>3</v>
      </c>
      <c r="B16" s="62" t="s">
        <v>94</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FS16" s="17">
        <v>3</v>
      </c>
      <c r="FT16" s="17" t="s">
        <v>59</v>
      </c>
      <c r="FW16" s="18"/>
      <c r="FX16" s="18"/>
      <c r="FY16" s="18"/>
      <c r="FZ16" s="18"/>
      <c r="GA16" s="18"/>
    </row>
    <row r="17" spans="1:183" s="17" customFormat="1" ht="23.25">
      <c r="A17" s="34">
        <v>3.1</v>
      </c>
      <c r="B17" s="62" t="s">
        <v>95</v>
      </c>
      <c r="C17" s="36" t="s">
        <v>51</v>
      </c>
      <c r="D17" s="64">
        <v>250</v>
      </c>
      <c r="E17" s="64" t="s">
        <v>61</v>
      </c>
      <c r="F17" s="37"/>
      <c r="G17" s="38"/>
      <c r="H17" s="38"/>
      <c r="I17" s="37" t="s">
        <v>36</v>
      </c>
      <c r="J17" s="39">
        <f>IF(I17="Less(-)",-1,1)</f>
        <v>1</v>
      </c>
      <c r="K17" s="38" t="s">
        <v>37</v>
      </c>
      <c r="L17" s="38" t="s">
        <v>4</v>
      </c>
      <c r="M17" s="40"/>
      <c r="N17" s="38"/>
      <c r="O17" s="40"/>
      <c r="P17" s="41"/>
      <c r="Q17" s="38"/>
      <c r="R17" s="38"/>
      <c r="S17" s="41"/>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3">
        <f>D17*M17</f>
        <v>0</v>
      </c>
      <c r="BB17" s="43">
        <f>BA17+(BA17*O17/100)</f>
        <v>0</v>
      </c>
      <c r="BC17" s="44" t="str">
        <f>SpellNumber(L17,BB17)</f>
        <v>INR Zero Only</v>
      </c>
      <c r="FS17" s="17">
        <v>3.1</v>
      </c>
      <c r="FT17" s="17" t="s">
        <v>66</v>
      </c>
      <c r="FU17" s="17" t="s">
        <v>51</v>
      </c>
      <c r="FV17" s="17">
        <v>4</v>
      </c>
      <c r="FW17" s="18" t="s">
        <v>61</v>
      </c>
      <c r="FX17" s="18"/>
      <c r="FY17" s="18"/>
      <c r="FZ17" s="18"/>
      <c r="GA17" s="18"/>
    </row>
    <row r="18" spans="1:183" s="17" customFormat="1" ht="23.25">
      <c r="A18" s="34">
        <v>3.2</v>
      </c>
      <c r="B18" s="62" t="s">
        <v>96</v>
      </c>
      <c r="C18" s="36" t="s">
        <v>52</v>
      </c>
      <c r="D18" s="64">
        <v>135</v>
      </c>
      <c r="E18" s="64" t="s">
        <v>61</v>
      </c>
      <c r="F18" s="37"/>
      <c r="G18" s="38"/>
      <c r="H18" s="38"/>
      <c r="I18" s="37" t="s">
        <v>36</v>
      </c>
      <c r="J18" s="39">
        <f>IF(I18="Less(-)",-1,1)</f>
        <v>1</v>
      </c>
      <c r="K18" s="38" t="s">
        <v>37</v>
      </c>
      <c r="L18" s="38" t="s">
        <v>4</v>
      </c>
      <c r="M18" s="40"/>
      <c r="N18" s="38"/>
      <c r="O18" s="40"/>
      <c r="P18" s="41"/>
      <c r="Q18" s="38"/>
      <c r="R18" s="38"/>
      <c r="S18" s="41"/>
      <c r="T18" s="41"/>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3">
        <f>D18*M18</f>
        <v>0</v>
      </c>
      <c r="BB18" s="43">
        <f>BA18+(BA18*O18/100)</f>
        <v>0</v>
      </c>
      <c r="BC18" s="44" t="str">
        <f>SpellNumber(L18,BB18)</f>
        <v>INR Zero Only</v>
      </c>
      <c r="FS18" s="17">
        <v>3.2</v>
      </c>
      <c r="FT18" s="17" t="s">
        <v>60</v>
      </c>
      <c r="FU18" s="17" t="s">
        <v>52</v>
      </c>
      <c r="FV18" s="17">
        <v>10</v>
      </c>
      <c r="FW18" s="18" t="s">
        <v>61</v>
      </c>
      <c r="FX18" s="18"/>
      <c r="FY18" s="18"/>
      <c r="FZ18" s="18"/>
      <c r="GA18" s="18"/>
    </row>
    <row r="19" spans="1:183" s="17" customFormat="1" ht="34.5" customHeight="1">
      <c r="A19" s="34">
        <v>3.3</v>
      </c>
      <c r="B19" s="62" t="s">
        <v>97</v>
      </c>
      <c r="C19" s="36" t="s">
        <v>40</v>
      </c>
      <c r="D19" s="64">
        <v>135</v>
      </c>
      <c r="E19" s="64" t="s">
        <v>61</v>
      </c>
      <c r="F19" s="37"/>
      <c r="G19" s="38"/>
      <c r="H19" s="38"/>
      <c r="I19" s="37" t="s">
        <v>36</v>
      </c>
      <c r="J19" s="39">
        <f>IF(I19="Less(-)",-1,1)</f>
        <v>1</v>
      </c>
      <c r="K19" s="38" t="s">
        <v>37</v>
      </c>
      <c r="L19" s="38" t="s">
        <v>4</v>
      </c>
      <c r="M19" s="40"/>
      <c r="N19" s="38"/>
      <c r="O19" s="40"/>
      <c r="P19" s="41"/>
      <c r="Q19" s="38"/>
      <c r="R19" s="38"/>
      <c r="S19" s="41"/>
      <c r="T19" s="41"/>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3">
        <f>D19*M19</f>
        <v>0</v>
      </c>
      <c r="BB19" s="43">
        <f>BA19+(BA19*O19/100)</f>
        <v>0</v>
      </c>
      <c r="BC19" s="44" t="str">
        <f>SpellNumber(L19,BB19)</f>
        <v>INR Zero Only</v>
      </c>
      <c r="FS19" s="17">
        <v>4</v>
      </c>
      <c r="FT19" s="21" t="s">
        <v>67</v>
      </c>
      <c r="FU19" s="17" t="s">
        <v>40</v>
      </c>
      <c r="FV19" s="17">
        <v>800</v>
      </c>
      <c r="FW19" s="18" t="s">
        <v>73</v>
      </c>
      <c r="FX19" s="18"/>
      <c r="FY19" s="18"/>
      <c r="FZ19" s="18"/>
      <c r="GA19" s="18"/>
    </row>
    <row r="20" spans="1:183" s="17" customFormat="1" ht="34.5" customHeight="1">
      <c r="A20" s="34">
        <v>3.4</v>
      </c>
      <c r="B20" s="62" t="s">
        <v>98</v>
      </c>
      <c r="C20" s="36" t="s">
        <v>53</v>
      </c>
      <c r="D20" s="64">
        <v>110</v>
      </c>
      <c r="E20" s="64" t="s">
        <v>61</v>
      </c>
      <c r="F20" s="37"/>
      <c r="G20" s="38"/>
      <c r="H20" s="38"/>
      <c r="I20" s="37" t="s">
        <v>36</v>
      </c>
      <c r="J20" s="39">
        <f>IF(I20="Less(-)",-1,1)</f>
        <v>1</v>
      </c>
      <c r="K20" s="38" t="s">
        <v>37</v>
      </c>
      <c r="L20" s="38" t="s">
        <v>4</v>
      </c>
      <c r="M20" s="40"/>
      <c r="N20" s="38"/>
      <c r="O20" s="40"/>
      <c r="P20" s="41"/>
      <c r="Q20" s="38"/>
      <c r="R20" s="38"/>
      <c r="S20" s="41"/>
      <c r="T20" s="41"/>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3">
        <f>D20*M20</f>
        <v>0</v>
      </c>
      <c r="BB20" s="43">
        <f>BA20+(BA20*O20/100)</f>
        <v>0</v>
      </c>
      <c r="BC20" s="44" t="str">
        <f>SpellNumber(L20,BB20)</f>
        <v>INR Zero Only</v>
      </c>
      <c r="FS20" s="17">
        <v>5</v>
      </c>
      <c r="FT20" s="21" t="s">
        <v>68</v>
      </c>
      <c r="FU20" s="17" t="s">
        <v>53</v>
      </c>
      <c r="FV20" s="17">
        <v>126</v>
      </c>
      <c r="FW20" s="18" t="s">
        <v>63</v>
      </c>
      <c r="FX20" s="18"/>
      <c r="FY20" s="18"/>
      <c r="FZ20" s="18"/>
      <c r="GA20" s="18"/>
    </row>
    <row r="21" spans="1:183" s="17" customFormat="1" ht="30" customHeight="1">
      <c r="A21" s="34">
        <v>3.5</v>
      </c>
      <c r="B21" s="62" t="s">
        <v>99</v>
      </c>
      <c r="C21" s="36" t="s">
        <v>54</v>
      </c>
      <c r="D21" s="64">
        <v>70</v>
      </c>
      <c r="E21" s="64" t="s">
        <v>61</v>
      </c>
      <c r="F21" s="37"/>
      <c r="G21" s="38"/>
      <c r="H21" s="38"/>
      <c r="I21" s="37" t="s">
        <v>36</v>
      </c>
      <c r="J21" s="39">
        <f>IF(I21="Less(-)",-1,1)</f>
        <v>1</v>
      </c>
      <c r="K21" s="38" t="s">
        <v>37</v>
      </c>
      <c r="L21" s="38" t="s">
        <v>4</v>
      </c>
      <c r="M21" s="40"/>
      <c r="N21" s="38"/>
      <c r="O21" s="40"/>
      <c r="P21" s="41"/>
      <c r="Q21" s="38"/>
      <c r="R21" s="38"/>
      <c r="S21" s="41"/>
      <c r="T21" s="41"/>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3">
        <f>D21*M21</f>
        <v>0</v>
      </c>
      <c r="BB21" s="43">
        <f>BA21+(BA21*O21/100)</f>
        <v>0</v>
      </c>
      <c r="BC21" s="44" t="str">
        <f>SpellNumber(L21,BB21)</f>
        <v>INR Zero Only</v>
      </c>
      <c r="FS21" s="17">
        <v>6</v>
      </c>
      <c r="FT21" s="17" t="s">
        <v>69</v>
      </c>
      <c r="FW21" s="18"/>
      <c r="FX21" s="18"/>
      <c r="FY21" s="18"/>
      <c r="FZ21" s="18"/>
      <c r="GA21" s="18"/>
    </row>
    <row r="22" spans="1:183" s="17" customFormat="1" ht="78" customHeight="1">
      <c r="A22" s="34">
        <v>4</v>
      </c>
      <c r="B22" s="62" t="s">
        <v>59</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FS22" s="17">
        <v>6.1</v>
      </c>
      <c r="FT22" s="17" t="s">
        <v>70</v>
      </c>
      <c r="FU22" s="17" t="s">
        <v>54</v>
      </c>
      <c r="FV22" s="17">
        <v>1500</v>
      </c>
      <c r="FW22" s="18" t="s">
        <v>62</v>
      </c>
      <c r="FX22" s="18"/>
      <c r="FY22" s="18"/>
      <c r="FZ22" s="18"/>
      <c r="GA22" s="18"/>
    </row>
    <row r="23" spans="1:183" s="17" customFormat="1" ht="62.25" customHeight="1">
      <c r="A23" s="34">
        <v>4.1</v>
      </c>
      <c r="B23" s="62" t="s">
        <v>100</v>
      </c>
      <c r="C23" s="36" t="s">
        <v>55</v>
      </c>
      <c r="D23" s="64">
        <v>39</v>
      </c>
      <c r="E23" s="64" t="s">
        <v>61</v>
      </c>
      <c r="F23" s="37"/>
      <c r="G23" s="38"/>
      <c r="H23" s="38"/>
      <c r="I23" s="37" t="s">
        <v>36</v>
      </c>
      <c r="J23" s="39">
        <f>IF(I23="Less(-)",-1,1)</f>
        <v>1</v>
      </c>
      <c r="K23" s="38" t="s">
        <v>37</v>
      </c>
      <c r="L23" s="38" t="s">
        <v>4</v>
      </c>
      <c r="M23" s="40"/>
      <c r="N23" s="38"/>
      <c r="O23" s="40"/>
      <c r="P23" s="41"/>
      <c r="Q23" s="38"/>
      <c r="R23" s="38"/>
      <c r="S23" s="41"/>
      <c r="T23" s="41"/>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3">
        <f>D23*M23</f>
        <v>0</v>
      </c>
      <c r="BB23" s="43">
        <f>BA23+(BA23*O23/100)</f>
        <v>0</v>
      </c>
      <c r="BC23" s="44" t="str">
        <f>SpellNumber(L23,BB23)</f>
        <v>INR Zero Only</v>
      </c>
      <c r="FS23" s="17">
        <v>7</v>
      </c>
      <c r="FT23" s="21" t="s">
        <v>71</v>
      </c>
      <c r="FW23" s="18"/>
      <c r="FX23" s="18"/>
      <c r="FY23" s="18"/>
      <c r="FZ23" s="18"/>
      <c r="GA23" s="18"/>
    </row>
    <row r="24" spans="1:183" s="17" customFormat="1" ht="63.75" customHeight="1">
      <c r="A24" s="34">
        <v>5</v>
      </c>
      <c r="B24" s="62" t="s">
        <v>101</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FS24" s="17">
        <v>7.1</v>
      </c>
      <c r="FT24" s="17" t="s">
        <v>72</v>
      </c>
      <c r="FU24" s="17" t="s">
        <v>55</v>
      </c>
      <c r="FV24" s="17">
        <v>40</v>
      </c>
      <c r="FW24" s="18" t="s">
        <v>63</v>
      </c>
      <c r="FX24" s="18"/>
      <c r="FY24" s="18"/>
      <c r="FZ24" s="18"/>
      <c r="GA24" s="18"/>
    </row>
    <row r="25" spans="1:183" s="17" customFormat="1" ht="164.25" customHeight="1">
      <c r="A25" s="34">
        <v>5.1</v>
      </c>
      <c r="B25" s="62" t="s">
        <v>102</v>
      </c>
      <c r="C25" s="36" t="s">
        <v>57</v>
      </c>
      <c r="D25" s="64">
        <v>50</v>
      </c>
      <c r="E25" s="65" t="s">
        <v>122</v>
      </c>
      <c r="F25" s="37"/>
      <c r="G25" s="38"/>
      <c r="H25" s="38"/>
      <c r="I25" s="37" t="s">
        <v>36</v>
      </c>
      <c r="J25" s="39">
        <f>IF(I25="Less(-)",-1,1)</f>
        <v>1</v>
      </c>
      <c r="K25" s="38" t="s">
        <v>37</v>
      </c>
      <c r="L25" s="38" t="s">
        <v>4</v>
      </c>
      <c r="M25" s="40"/>
      <c r="N25" s="38"/>
      <c r="O25" s="40"/>
      <c r="P25" s="41"/>
      <c r="Q25" s="38"/>
      <c r="R25" s="38"/>
      <c r="S25" s="41"/>
      <c r="T25" s="41"/>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3">
        <f>D25*M25</f>
        <v>0</v>
      </c>
      <c r="BB25" s="43">
        <f>BA25+(BA25*O25/100)</f>
        <v>0</v>
      </c>
      <c r="BC25" s="44" t="str">
        <f>SpellNumber(L25,BB25)</f>
        <v>INR Zero Only</v>
      </c>
      <c r="FW25" s="18"/>
      <c r="FX25" s="18"/>
      <c r="FY25" s="18"/>
      <c r="FZ25" s="18"/>
      <c r="GA25" s="18"/>
    </row>
    <row r="26" spans="1:183" s="17" customFormat="1" ht="61.5" customHeight="1">
      <c r="A26" s="34">
        <v>6</v>
      </c>
      <c r="B26" s="62" t="s">
        <v>103</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FW26" s="18"/>
      <c r="FX26" s="18"/>
      <c r="FY26" s="18"/>
      <c r="FZ26" s="18"/>
      <c r="GA26" s="18"/>
    </row>
    <row r="27" spans="1:183" s="17" customFormat="1" ht="72.75" customHeight="1">
      <c r="A27" s="34">
        <v>6.1</v>
      </c>
      <c r="B27" s="62" t="s">
        <v>104</v>
      </c>
      <c r="C27" s="36" t="s">
        <v>58</v>
      </c>
      <c r="D27" s="66">
        <v>55</v>
      </c>
      <c r="E27" s="67" t="s">
        <v>63</v>
      </c>
      <c r="F27" s="37"/>
      <c r="G27" s="38"/>
      <c r="H27" s="38"/>
      <c r="I27" s="37" t="s">
        <v>36</v>
      </c>
      <c r="J27" s="39">
        <f>IF(I27="Less(-)",-1,1)</f>
        <v>1</v>
      </c>
      <c r="K27" s="38" t="s">
        <v>37</v>
      </c>
      <c r="L27" s="38" t="s">
        <v>4</v>
      </c>
      <c r="M27" s="40"/>
      <c r="N27" s="38"/>
      <c r="O27" s="40"/>
      <c r="P27" s="41"/>
      <c r="Q27" s="38"/>
      <c r="R27" s="38"/>
      <c r="S27" s="41"/>
      <c r="T27" s="41"/>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3">
        <f>D27*M27</f>
        <v>0</v>
      </c>
      <c r="BB27" s="43">
        <f>BA27+(BA27*O27/100)</f>
        <v>0</v>
      </c>
      <c r="BC27" s="44" t="str">
        <f>SpellNumber(L27,BB27)</f>
        <v>INR Zero Only</v>
      </c>
      <c r="FW27" s="18"/>
      <c r="FX27" s="18"/>
      <c r="FY27" s="18"/>
      <c r="FZ27" s="18"/>
      <c r="GA27" s="18"/>
    </row>
    <row r="28" spans="1:183" s="17" customFormat="1" ht="56.25" customHeight="1">
      <c r="A28" s="34">
        <v>6.2</v>
      </c>
      <c r="B28" s="24" t="s">
        <v>105</v>
      </c>
      <c r="C28" s="36" t="s">
        <v>76</v>
      </c>
      <c r="D28" s="64">
        <v>570</v>
      </c>
      <c r="E28" s="64" t="s">
        <v>63</v>
      </c>
      <c r="F28" s="37"/>
      <c r="G28" s="38"/>
      <c r="H28" s="38"/>
      <c r="I28" s="37" t="s">
        <v>36</v>
      </c>
      <c r="J28" s="39">
        <f>IF(I28="Less(-)",-1,1)</f>
        <v>1</v>
      </c>
      <c r="K28" s="38" t="s">
        <v>37</v>
      </c>
      <c r="L28" s="38" t="s">
        <v>4</v>
      </c>
      <c r="M28" s="40"/>
      <c r="N28" s="38"/>
      <c r="O28" s="40"/>
      <c r="P28" s="41"/>
      <c r="Q28" s="38"/>
      <c r="R28" s="38"/>
      <c r="S28" s="41"/>
      <c r="T28" s="41"/>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3">
        <f>D28*M28</f>
        <v>0</v>
      </c>
      <c r="BB28" s="43">
        <f>BA28+(BA28*O28/100)</f>
        <v>0</v>
      </c>
      <c r="BC28" s="44" t="str">
        <f>SpellNumber(L28,BB28)</f>
        <v>INR Zero Only</v>
      </c>
      <c r="FW28" s="18"/>
      <c r="FX28" s="18"/>
      <c r="FY28" s="18"/>
      <c r="FZ28" s="18"/>
      <c r="GA28" s="18"/>
    </row>
    <row r="29" spans="1:183" s="17" customFormat="1" ht="64.5" customHeight="1">
      <c r="A29" s="34">
        <v>6.3</v>
      </c>
      <c r="B29" s="62" t="s">
        <v>84</v>
      </c>
      <c r="C29" s="36" t="s">
        <v>77</v>
      </c>
      <c r="D29" s="64">
        <v>55</v>
      </c>
      <c r="E29" s="64" t="s">
        <v>63</v>
      </c>
      <c r="F29" s="37"/>
      <c r="G29" s="38"/>
      <c r="H29" s="38"/>
      <c r="I29" s="37" t="s">
        <v>36</v>
      </c>
      <c r="J29" s="39">
        <f>IF(I29="Less(-)",-1,1)</f>
        <v>1</v>
      </c>
      <c r="K29" s="38" t="s">
        <v>37</v>
      </c>
      <c r="L29" s="38" t="s">
        <v>4</v>
      </c>
      <c r="M29" s="40"/>
      <c r="N29" s="38"/>
      <c r="O29" s="40"/>
      <c r="P29" s="41"/>
      <c r="Q29" s="38"/>
      <c r="R29" s="38"/>
      <c r="S29" s="41"/>
      <c r="T29" s="41"/>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3">
        <f>D29*M29</f>
        <v>0</v>
      </c>
      <c r="BB29" s="43">
        <f>BA29+(BA29*O29/100)</f>
        <v>0</v>
      </c>
      <c r="BC29" s="44" t="str">
        <f>SpellNumber(L29,BB29)</f>
        <v>INR Zero Only</v>
      </c>
      <c r="FW29" s="18"/>
      <c r="FX29" s="18"/>
      <c r="FY29" s="18"/>
      <c r="FZ29" s="18"/>
      <c r="GA29" s="18"/>
    </row>
    <row r="30" spans="1:183" s="17" customFormat="1" ht="57.75" customHeight="1">
      <c r="A30" s="34">
        <v>6.4</v>
      </c>
      <c r="B30" s="62" t="s">
        <v>106</v>
      </c>
      <c r="C30" s="36" t="s">
        <v>78</v>
      </c>
      <c r="D30" s="64">
        <v>10</v>
      </c>
      <c r="E30" s="64" t="s">
        <v>63</v>
      </c>
      <c r="F30" s="37"/>
      <c r="G30" s="38"/>
      <c r="H30" s="38"/>
      <c r="I30" s="37" t="s">
        <v>36</v>
      </c>
      <c r="J30" s="39">
        <f>IF(I30="Less(-)",-1,1)</f>
        <v>1</v>
      </c>
      <c r="K30" s="38" t="s">
        <v>37</v>
      </c>
      <c r="L30" s="38" t="s">
        <v>4</v>
      </c>
      <c r="M30" s="40"/>
      <c r="N30" s="38"/>
      <c r="O30" s="40"/>
      <c r="P30" s="41"/>
      <c r="Q30" s="38"/>
      <c r="R30" s="38"/>
      <c r="S30" s="41"/>
      <c r="T30" s="41"/>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3">
        <f>D30*M30</f>
        <v>0</v>
      </c>
      <c r="BB30" s="43">
        <f>BA30+(BA30*O30/100)</f>
        <v>0</v>
      </c>
      <c r="BC30" s="44" t="str">
        <f>SpellNumber(L30,BB30)</f>
        <v>INR Zero Only</v>
      </c>
      <c r="FW30" s="18"/>
      <c r="FX30" s="18"/>
      <c r="FY30" s="18"/>
      <c r="FZ30" s="18"/>
      <c r="GA30" s="18"/>
    </row>
    <row r="31" spans="1:183" s="17" customFormat="1" ht="79.5" customHeight="1">
      <c r="A31" s="34">
        <v>7</v>
      </c>
      <c r="B31" s="63" t="s">
        <v>107</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FW31" s="18"/>
      <c r="FX31" s="18"/>
      <c r="FY31" s="18"/>
      <c r="FZ31" s="18"/>
      <c r="GA31" s="18"/>
    </row>
    <row r="32" spans="1:183" s="17" customFormat="1" ht="31.5" customHeight="1">
      <c r="A32" s="34">
        <v>7.1</v>
      </c>
      <c r="B32" s="24" t="s">
        <v>108</v>
      </c>
      <c r="C32" s="36" t="s">
        <v>79</v>
      </c>
      <c r="D32" s="64">
        <v>19547</v>
      </c>
      <c r="E32" s="64" t="s">
        <v>73</v>
      </c>
      <c r="F32" s="37"/>
      <c r="G32" s="38"/>
      <c r="H32" s="38"/>
      <c r="I32" s="37" t="s">
        <v>36</v>
      </c>
      <c r="J32" s="39">
        <f>IF(I32="Less(-)",-1,1)</f>
        <v>1</v>
      </c>
      <c r="K32" s="38" t="s">
        <v>37</v>
      </c>
      <c r="L32" s="38" t="s">
        <v>4</v>
      </c>
      <c r="M32" s="40"/>
      <c r="N32" s="38"/>
      <c r="O32" s="40"/>
      <c r="P32" s="41"/>
      <c r="Q32" s="38"/>
      <c r="R32" s="38"/>
      <c r="S32" s="41"/>
      <c r="T32" s="41"/>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3">
        <f>D32*M32</f>
        <v>0</v>
      </c>
      <c r="BB32" s="43">
        <f>BA32+(BA32*O32/100)</f>
        <v>0</v>
      </c>
      <c r="BC32" s="44" t="str">
        <f>SpellNumber(L32,BB32)</f>
        <v>INR Zero Only</v>
      </c>
      <c r="FW32" s="18"/>
      <c r="FX32" s="18"/>
      <c r="FY32" s="18"/>
      <c r="FZ32" s="18"/>
      <c r="GA32" s="18"/>
    </row>
    <row r="33" spans="1:183" s="17" customFormat="1" ht="287.25" customHeight="1">
      <c r="A33" s="34">
        <v>8</v>
      </c>
      <c r="B33" s="24" t="s">
        <v>109</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FW33" s="18"/>
      <c r="FX33" s="18"/>
      <c r="FY33" s="18"/>
      <c r="FZ33" s="18"/>
      <c r="GA33" s="18"/>
    </row>
    <row r="34" spans="1:183" s="17" customFormat="1" ht="124.5" customHeight="1">
      <c r="A34" s="34">
        <v>8.1</v>
      </c>
      <c r="B34" s="24" t="s">
        <v>110</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FW34" s="18"/>
      <c r="FX34" s="18"/>
      <c r="FY34" s="18"/>
      <c r="FZ34" s="18"/>
      <c r="GA34" s="18"/>
    </row>
    <row r="35" spans="1:183" s="17" customFormat="1" ht="39.75" customHeight="1">
      <c r="A35" s="34">
        <v>8.2</v>
      </c>
      <c r="B35" s="24" t="s">
        <v>111</v>
      </c>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FW35" s="18"/>
      <c r="FX35" s="18"/>
      <c r="FY35" s="18"/>
      <c r="FZ35" s="18"/>
      <c r="GA35" s="18"/>
    </row>
    <row r="36" spans="1:183" s="17" customFormat="1" ht="49.5" customHeight="1">
      <c r="A36" s="34">
        <v>8.3</v>
      </c>
      <c r="B36" s="62" t="s">
        <v>112</v>
      </c>
      <c r="C36" s="36" t="s">
        <v>80</v>
      </c>
      <c r="D36" s="64">
        <v>260</v>
      </c>
      <c r="E36" s="64" t="s">
        <v>61</v>
      </c>
      <c r="F36" s="37"/>
      <c r="G36" s="38"/>
      <c r="H36" s="38"/>
      <c r="I36" s="37" t="s">
        <v>36</v>
      </c>
      <c r="J36" s="39">
        <f>IF(I36="Less(-)",-1,1)</f>
        <v>1</v>
      </c>
      <c r="K36" s="38" t="s">
        <v>37</v>
      </c>
      <c r="L36" s="38" t="s">
        <v>4</v>
      </c>
      <c r="M36" s="40"/>
      <c r="N36" s="38"/>
      <c r="O36" s="40"/>
      <c r="P36" s="41"/>
      <c r="Q36" s="38"/>
      <c r="R36" s="38"/>
      <c r="S36" s="41"/>
      <c r="T36" s="41"/>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3">
        <f>D36*M36</f>
        <v>0</v>
      </c>
      <c r="BB36" s="43">
        <f>BA36+(BA36*O36/100)</f>
        <v>0</v>
      </c>
      <c r="BC36" s="44" t="str">
        <f>SpellNumber(L36,BB36)</f>
        <v>INR Zero Only</v>
      </c>
      <c r="FW36" s="18"/>
      <c r="FX36" s="18"/>
      <c r="FY36" s="18"/>
      <c r="FZ36" s="18"/>
      <c r="GA36" s="18"/>
    </row>
    <row r="37" spans="1:183" s="17" customFormat="1" ht="87.75" customHeight="1">
      <c r="A37" s="34">
        <v>9</v>
      </c>
      <c r="B37" s="62" t="s">
        <v>113</v>
      </c>
      <c r="C37" s="36" t="s">
        <v>81</v>
      </c>
      <c r="D37" s="64">
        <v>275</v>
      </c>
      <c r="E37" s="64" t="s">
        <v>73</v>
      </c>
      <c r="F37" s="37"/>
      <c r="G37" s="38"/>
      <c r="H37" s="38"/>
      <c r="I37" s="37" t="s">
        <v>36</v>
      </c>
      <c r="J37" s="39">
        <f>IF(I37="Less(-)",-1,1)</f>
        <v>1</v>
      </c>
      <c r="K37" s="38" t="s">
        <v>37</v>
      </c>
      <c r="L37" s="38" t="s">
        <v>4</v>
      </c>
      <c r="M37" s="40"/>
      <c r="N37" s="38"/>
      <c r="O37" s="40"/>
      <c r="P37" s="41"/>
      <c r="Q37" s="38"/>
      <c r="R37" s="38"/>
      <c r="S37" s="41"/>
      <c r="T37" s="41"/>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3">
        <f>D37*M37</f>
        <v>0</v>
      </c>
      <c r="BB37" s="43">
        <f>BA37+(BA37*O37/100)</f>
        <v>0</v>
      </c>
      <c r="BC37" s="44" t="str">
        <f>SpellNumber(L37,BB37)</f>
        <v>INR Zero Only</v>
      </c>
      <c r="FW37" s="18"/>
      <c r="FX37" s="18"/>
      <c r="FY37" s="18"/>
      <c r="FZ37" s="18"/>
      <c r="GA37" s="18"/>
    </row>
    <row r="38" spans="1:183" s="17" customFormat="1" ht="81" customHeight="1">
      <c r="A38" s="34">
        <v>10</v>
      </c>
      <c r="B38" s="62" t="s">
        <v>114</v>
      </c>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FW38" s="18"/>
      <c r="FX38" s="18"/>
      <c r="FY38" s="18"/>
      <c r="FZ38" s="18"/>
      <c r="GA38" s="18"/>
    </row>
    <row r="39" spans="1:183" s="17" customFormat="1" ht="68.25" customHeight="1">
      <c r="A39" s="34">
        <v>10.1</v>
      </c>
      <c r="B39" s="62" t="s">
        <v>115</v>
      </c>
      <c r="C39" s="36" t="s">
        <v>82</v>
      </c>
      <c r="D39" s="64">
        <v>100</v>
      </c>
      <c r="E39" s="64" t="s">
        <v>73</v>
      </c>
      <c r="F39" s="37"/>
      <c r="G39" s="38"/>
      <c r="H39" s="38"/>
      <c r="I39" s="37" t="s">
        <v>36</v>
      </c>
      <c r="J39" s="39">
        <f>IF(I39="Less(-)",-1,1)</f>
        <v>1</v>
      </c>
      <c r="K39" s="38" t="s">
        <v>37</v>
      </c>
      <c r="L39" s="38" t="s">
        <v>4</v>
      </c>
      <c r="M39" s="40"/>
      <c r="N39" s="38"/>
      <c r="O39" s="40"/>
      <c r="P39" s="41"/>
      <c r="Q39" s="38"/>
      <c r="R39" s="38"/>
      <c r="S39" s="41"/>
      <c r="T39" s="41"/>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3">
        <f>D39*M39</f>
        <v>0</v>
      </c>
      <c r="BB39" s="43">
        <f>BA39+(BA39*O39/100)</f>
        <v>0</v>
      </c>
      <c r="BC39" s="44" t="str">
        <f>SpellNumber(L39,BB39)</f>
        <v>INR Zero Only</v>
      </c>
      <c r="FW39" s="18"/>
      <c r="FX39" s="18"/>
      <c r="FY39" s="18"/>
      <c r="FZ39" s="18"/>
      <c r="GA39" s="18"/>
    </row>
    <row r="40" spans="1:183" s="17" customFormat="1" ht="79.5" customHeight="1">
      <c r="A40" s="34">
        <v>11</v>
      </c>
      <c r="B40" s="62" t="s">
        <v>85</v>
      </c>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FW40" s="18"/>
      <c r="FX40" s="18"/>
      <c r="FY40" s="18"/>
      <c r="FZ40" s="18"/>
      <c r="GA40" s="18"/>
    </row>
    <row r="41" spans="1:183" s="17" customFormat="1" ht="30" customHeight="1">
      <c r="A41" s="34">
        <v>11.1</v>
      </c>
      <c r="B41" s="62" t="s">
        <v>116</v>
      </c>
      <c r="C41" s="36" t="s">
        <v>83</v>
      </c>
      <c r="D41" s="64">
        <v>80</v>
      </c>
      <c r="E41" s="64" t="s">
        <v>123</v>
      </c>
      <c r="F41" s="37"/>
      <c r="G41" s="38"/>
      <c r="H41" s="38"/>
      <c r="I41" s="37" t="s">
        <v>36</v>
      </c>
      <c r="J41" s="39">
        <f>IF(I41="Less(-)",-1,1)</f>
        <v>1</v>
      </c>
      <c r="K41" s="38" t="s">
        <v>37</v>
      </c>
      <c r="L41" s="38" t="s">
        <v>4</v>
      </c>
      <c r="M41" s="40"/>
      <c r="N41" s="38"/>
      <c r="O41" s="40"/>
      <c r="P41" s="41"/>
      <c r="Q41" s="38"/>
      <c r="R41" s="38"/>
      <c r="S41" s="41"/>
      <c r="T41" s="41"/>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3">
        <f>D41*M41</f>
        <v>0</v>
      </c>
      <c r="BB41" s="43">
        <f>BA41+(BA41*O41/100)</f>
        <v>0</v>
      </c>
      <c r="BC41" s="44" t="str">
        <f>SpellNumber(L41,BB41)</f>
        <v>INR Zero Only</v>
      </c>
      <c r="FW41" s="18"/>
      <c r="FX41" s="18"/>
      <c r="FY41" s="18"/>
      <c r="FZ41" s="18"/>
      <c r="GA41" s="18"/>
    </row>
    <row r="42" spans="1:183" s="17" customFormat="1" ht="35.25" customHeight="1">
      <c r="A42" s="34">
        <v>12</v>
      </c>
      <c r="B42" s="62" t="s">
        <v>75</v>
      </c>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FW42" s="18"/>
      <c r="FX42" s="18"/>
      <c r="FY42" s="18"/>
      <c r="FZ42" s="18"/>
      <c r="GA42" s="18"/>
    </row>
    <row r="43" spans="1:183" s="17" customFormat="1" ht="31.5" customHeight="1">
      <c r="A43" s="34">
        <v>12.1</v>
      </c>
      <c r="B43" s="24" t="s">
        <v>117</v>
      </c>
      <c r="C43" s="36" t="s">
        <v>86</v>
      </c>
      <c r="D43" s="66">
        <v>460</v>
      </c>
      <c r="E43" s="67" t="s">
        <v>63</v>
      </c>
      <c r="F43" s="37"/>
      <c r="G43" s="38"/>
      <c r="H43" s="38"/>
      <c r="I43" s="37" t="s">
        <v>36</v>
      </c>
      <c r="J43" s="39">
        <f>IF(I43="Less(-)",-1,1)</f>
        <v>1</v>
      </c>
      <c r="K43" s="38" t="s">
        <v>37</v>
      </c>
      <c r="L43" s="38" t="s">
        <v>4</v>
      </c>
      <c r="M43" s="40"/>
      <c r="N43" s="38"/>
      <c r="O43" s="40"/>
      <c r="P43" s="41"/>
      <c r="Q43" s="38"/>
      <c r="R43" s="38"/>
      <c r="S43" s="41"/>
      <c r="T43" s="41"/>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3">
        <f>D43*M43</f>
        <v>0</v>
      </c>
      <c r="BB43" s="43">
        <f>BA43+(BA43*O43/100)</f>
        <v>0</v>
      </c>
      <c r="BC43" s="44" t="str">
        <f>SpellNumber(L43,BB43)</f>
        <v>INR Zero Only</v>
      </c>
      <c r="FW43" s="18"/>
      <c r="FX43" s="18"/>
      <c r="FY43" s="18"/>
      <c r="FZ43" s="18"/>
      <c r="GA43" s="18"/>
    </row>
    <row r="44" spans="1:183" s="17" customFormat="1" ht="272.25" customHeight="1">
      <c r="A44" s="34">
        <v>13</v>
      </c>
      <c r="B44" s="24" t="s">
        <v>118</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FW44" s="18"/>
      <c r="FX44" s="18"/>
      <c r="FY44" s="18"/>
      <c r="FZ44" s="18"/>
      <c r="GA44" s="18"/>
    </row>
    <row r="45" spans="1:183" s="17" customFormat="1" ht="64.5" customHeight="1">
      <c r="A45" s="34">
        <v>13.1</v>
      </c>
      <c r="B45" s="24" t="s">
        <v>119</v>
      </c>
      <c r="C45" s="35"/>
      <c r="D45" s="67"/>
      <c r="E45" s="67"/>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FW45" s="18"/>
      <c r="FX45" s="18"/>
      <c r="FY45" s="18"/>
      <c r="FZ45" s="18"/>
      <c r="GA45" s="18"/>
    </row>
    <row r="46" spans="1:183" s="17" customFormat="1" ht="35.25" customHeight="1">
      <c r="A46" s="34">
        <v>13.2</v>
      </c>
      <c r="B46" s="24" t="s">
        <v>120</v>
      </c>
      <c r="C46" s="36" t="s">
        <v>87</v>
      </c>
      <c r="D46" s="64">
        <v>81</v>
      </c>
      <c r="E46" s="64" t="s">
        <v>123</v>
      </c>
      <c r="F46" s="37"/>
      <c r="G46" s="38"/>
      <c r="H46" s="38"/>
      <c r="I46" s="37" t="s">
        <v>36</v>
      </c>
      <c r="J46" s="39">
        <f>IF(I46="Less(-)",-1,1)</f>
        <v>1</v>
      </c>
      <c r="K46" s="38" t="s">
        <v>37</v>
      </c>
      <c r="L46" s="38" t="s">
        <v>4</v>
      </c>
      <c r="M46" s="40"/>
      <c r="N46" s="38"/>
      <c r="O46" s="40"/>
      <c r="P46" s="41"/>
      <c r="Q46" s="38"/>
      <c r="R46" s="38"/>
      <c r="S46" s="41"/>
      <c r="T46" s="41"/>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3">
        <f>D46*M46</f>
        <v>0</v>
      </c>
      <c r="BB46" s="43">
        <f>BA46+(BA46*O46/100)</f>
        <v>0</v>
      </c>
      <c r="BC46" s="44" t="str">
        <f>SpellNumber(L46,BB46)</f>
        <v>INR Zero Only</v>
      </c>
      <c r="FW46" s="18"/>
      <c r="FX46" s="18"/>
      <c r="FY46" s="18"/>
      <c r="FZ46" s="18"/>
      <c r="GA46" s="18"/>
    </row>
    <row r="47" spans="1:183" s="17" customFormat="1" ht="81.75" customHeight="1">
      <c r="A47" s="34">
        <v>14</v>
      </c>
      <c r="B47" s="24" t="s">
        <v>121</v>
      </c>
      <c r="C47" s="36" t="s">
        <v>88</v>
      </c>
      <c r="D47" s="64">
        <v>15</v>
      </c>
      <c r="E47" s="64" t="s">
        <v>35</v>
      </c>
      <c r="F47" s="37"/>
      <c r="G47" s="38"/>
      <c r="H47" s="38"/>
      <c r="I47" s="37" t="s">
        <v>36</v>
      </c>
      <c r="J47" s="39">
        <f>IF(I47="Less(-)",-1,1)</f>
        <v>1</v>
      </c>
      <c r="K47" s="38" t="s">
        <v>37</v>
      </c>
      <c r="L47" s="38" t="s">
        <v>4</v>
      </c>
      <c r="M47" s="40"/>
      <c r="N47" s="38"/>
      <c r="O47" s="40"/>
      <c r="P47" s="41"/>
      <c r="Q47" s="38"/>
      <c r="R47" s="38"/>
      <c r="S47" s="41"/>
      <c r="T47" s="41"/>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3">
        <f>D47*M47</f>
        <v>0</v>
      </c>
      <c r="BB47" s="43">
        <f>BA47+(BA47*O47/100)</f>
        <v>0</v>
      </c>
      <c r="BC47" s="44" t="str">
        <f>SpellNumber(L47,BB47)</f>
        <v>INR Zero Only</v>
      </c>
      <c r="FW47" s="18"/>
      <c r="FX47" s="18"/>
      <c r="FY47" s="18"/>
      <c r="FZ47" s="18"/>
      <c r="GA47" s="18"/>
    </row>
    <row r="48" spans="1:183" s="17" customFormat="1" ht="58.5" customHeight="1">
      <c r="A48" s="45" t="s">
        <v>39</v>
      </c>
      <c r="B48" s="45"/>
      <c r="C48" s="35"/>
      <c r="D48" s="26"/>
      <c r="E48" s="26"/>
      <c r="F48" s="35"/>
      <c r="G48" s="35"/>
      <c r="H48" s="46"/>
      <c r="I48" s="46"/>
      <c r="J48" s="46"/>
      <c r="K48" s="46"/>
      <c r="L48" s="35"/>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8">
        <f>SUM(BA14:BA47)</f>
        <v>0</v>
      </c>
      <c r="BB48" s="48">
        <f>SUM(BB14:BB47)</f>
        <v>0</v>
      </c>
      <c r="BC48" s="44" t="str">
        <f>SpellNumber($E$2,BB48)</f>
        <v>INR Zero Only</v>
      </c>
      <c r="FW48" s="18">
        <v>4</v>
      </c>
      <c r="FX48" s="18" t="s">
        <v>38</v>
      </c>
      <c r="FY48" s="18" t="s">
        <v>40</v>
      </c>
      <c r="FZ48" s="18">
        <v>10</v>
      </c>
      <c r="GA48" s="18" t="s">
        <v>35</v>
      </c>
    </row>
    <row r="49" spans="1:183" s="19" customFormat="1" ht="54.75" customHeight="1" hidden="1">
      <c r="A49" s="45" t="s">
        <v>41</v>
      </c>
      <c r="B49" s="45"/>
      <c r="C49" s="49"/>
      <c r="D49" s="50"/>
      <c r="E49" s="51" t="s">
        <v>42</v>
      </c>
      <c r="F49" s="52"/>
      <c r="G49" s="53"/>
      <c r="H49" s="54"/>
      <c r="I49" s="54"/>
      <c r="J49" s="54"/>
      <c r="K49" s="55"/>
      <c r="L49" s="56"/>
      <c r="M49" s="57" t="s">
        <v>43</v>
      </c>
      <c r="N49" s="54"/>
      <c r="O49" s="58"/>
      <c r="P49" s="58"/>
      <c r="Q49" s="58"/>
      <c r="R49" s="58"/>
      <c r="S49" s="58"/>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9">
        <f>IF(ISBLANK(F49),0,IF(E49="Excess (+)",ROUND(BA48+(BA48*F49),2),IF(E49="Less (-)",ROUND(BA48+(BA48*F49*(-1)),2),0)))</f>
        <v>0</v>
      </c>
      <c r="BB49" s="60">
        <f>ROUND(BA49,0)</f>
        <v>0</v>
      </c>
      <c r="BC49" s="61" t="str">
        <f>SpellNumber(L49,BB49)</f>
        <v> Zero Only</v>
      </c>
      <c r="FW49" s="20"/>
      <c r="FX49" s="20"/>
      <c r="FY49" s="20"/>
      <c r="FZ49" s="20"/>
      <c r="GA49" s="20"/>
    </row>
    <row r="50" spans="1:183" s="19" customFormat="1" ht="43.5" customHeight="1">
      <c r="A50" s="45" t="s">
        <v>44</v>
      </c>
      <c r="B50" s="45"/>
      <c r="C50" s="69" t="str">
        <f>SpellNumber($E$2,BB48)</f>
        <v>INR Zero Only</v>
      </c>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FW50" s="20"/>
      <c r="FX50" s="20"/>
      <c r="FY50" s="20"/>
      <c r="FZ50" s="20"/>
      <c r="GA50" s="20"/>
    </row>
  </sheetData>
  <sheetProtection password="E491" sheet="1"/>
  <mergeCells count="8">
    <mergeCell ref="A9:BC9"/>
    <mergeCell ref="C50:BC5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9">
      <formula1>"Select,Option C1,Option D1"</formula1>
      <formula2>0</formula2>
    </dataValidation>
    <dataValidation allowBlank="1" showInputMessage="1" showErrorMessage="1" promptTitle="Itemcode/Make" prompt="Please enter text" sqref="C17:C21 C14:C15 C32 C25 C27:C30 C23 C41 C43 C36:C37 C39 C46:C47">
      <formula1>0</formula1>
      <formula2>0</formula2>
    </dataValidation>
    <dataValidation type="decimal" allowBlank="1" showInputMessage="1" showErrorMessage="1" promptTitle="Quantity" prompt="Please enter the Quantity for this item. " errorTitle="Invalid Entry" error="Only Numeric Values are allowed. " sqref="F25 D19 D21 D23 F17:F21 D32 D36 F36:F37 F39 F43 D46 F46:F47 D41 F41 D28:D30 F32 F27:F30 F23 F14:F15 D14:D15 D17">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25 M17:M21 O32 M36:M37 M43 M46:M47 O46:O47 O41 O43 M39 M41 O36:O37 O39 M32 O27:O30 M25 M27:M30 M23 O23 M14:M15 O14:O15 O17:O21">
      <formula1>0</formula1>
      <formula2>999999999999999</formula2>
    </dataValidation>
    <dataValidation type="list" allowBlank="1" showInputMessage="1" showErrorMessage="1" sqref="L25 L36:L37 L46:L47 L43 L41 L39 L32 L27:L30 L23 L14:L15 L17:L21">
      <formula1>"INR"</formula1>
    </dataValidation>
    <dataValidation allowBlank="1" showInputMessage="1" showErrorMessage="1" promptTitle="Addition / Deduction" prompt="Please Choose the correct One" sqref="J25 J36:J37 J46:J47 J43 J41 J39 J32 J27:J30 J23 J14:J15 J17:J21">
      <formula1>0</formula1>
      <formula2>0</formula2>
    </dataValidation>
    <dataValidation type="list" showErrorMessage="1" sqref="I25 I36:I37 I46:I47 I43 I41 I39 I32 I27:I30 I23 I14:I15 I17:I2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25 N36:N37 N46:N47 N43 N41 N39 N32 N27:N30 N23 N14:N15 N17:N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5 R36:R37 R46:R47 R43 R41 R39 R32 R27:R30 R23 R14:R15 R17: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5 Q36:Q37 Q46:Q47 Q43 Q41 Q39 Q32 Q27:Q30 Q23 Q14:Q15 Q17: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25:H25 G36:H37 G46:H47 G43:H43 G41:H41 G39:H39 G32:H32 G27:H30 G23:H23 G14:H15 G17:H21">
      <formula1>0</formula1>
      <formula2>999999999999999</formula2>
    </dataValidation>
    <dataValidation allowBlank="1" showInputMessage="1" showErrorMessage="1" promptTitle="Units" prompt="Please enter Units in text" sqref="E23 E19 E21 E32 E28:E30 E36 E46 E41 E14:E15 E17">
      <formula1>0</formula1>
      <formula2>0</formula2>
    </dataValidation>
    <dataValidation type="list" allowBlank="1" showErrorMessage="1" sqref="K25 K36:K37 K46:K47 K43 K41 K39 K32 K27:K30 K23 K14:K15 K17:K21">
      <formula1>"Partial Conversion,Full Conversion"</formula1>
      <formula2>0</formula2>
    </dataValidation>
    <dataValidation type="decimal" allowBlank="1" showErrorMessage="1" errorTitle="Invalid Entry" error="Only Numeric Values are allowed. " sqref="A13:A4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scale="4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45</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2020-01-16T12:40:18Z</cp:lastPrinted>
  <dcterms:created xsi:type="dcterms:W3CDTF">2009-01-30T06:42:42Z</dcterms:created>
  <dcterms:modified xsi:type="dcterms:W3CDTF">2023-07-20T23:56:44Z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