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<sst xmlns="http://schemas.openxmlformats.org/spreadsheetml/2006/main" count="189" uniqueCount="85">
  <si>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</si>
  <si>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</si>
  <si>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</si>
  <si>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</si>
  <si>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</si>
  <si>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</si>
  <si>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</si>
  <si>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</si>
  <si>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</si>
  <si>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</si>
  <si>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</si>
  <si>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</si>
  <si>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</si>
  <si>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</si>
  <si>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</si>
  <si>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</si>
  <si>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</si>
  <si>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</si>
  <si>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</si>
  <si>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</si>
  <si>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</si>
  <si>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</si>
  <si>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</si>
  <si>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</si>
  <si>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</si>
  <si>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</si>
  <si>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</si>
  <si>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</si>
  <si>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</si>
  <si>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</si>
  <si>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</si>
  <si>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</si>
  <si>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</si>
  <si>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</si>
  <si>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</si>
  <si>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</si>
  <si>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</si>
  <si>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</si>
  <si>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</si>
  <si>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</si>
  <si>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</si>
  <si>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</si>
  <si>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</si>
  <si>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</si>
  <si>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</si>
  <si>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</si>
  <si>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</si>
  <si>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</si>
  <si>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</si>
  <si>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</si>
  <si>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</si>
  <si>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</si>
  <si>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r>
      <t xml:space="preserve">BASIC RATE INCLUSIVE WITH </t>
    </r>
    <r>
      <rPr>
        <b/>
        <sz val="11"/>
        <color indexed="10"/>
        <rFont val="Arial"/>
        <family val="2"/>
      </rPr>
      <t>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</si>
  <si>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AMC for Solar water heating system of Hostel 5 &amp; 7, each having 6 tanks of 1000ltrs each. (6tanks x 1000ltrs x 2Hostels)</t>
  </si>
  <si>
    <t>AMC for Solar water heating system of ME and MJ block flats, each having 6 tanks of 1000ltrs each. (6tanks x 1000ltrs x 2Flats)</t>
  </si>
  <si>
    <t>AMC for solar water heating System of Dirctor's and Duplex residences, each having 1 tank of 200ltrs. (1tank x 200ltrs x 9residences)</t>
  </si>
  <si>
    <t>Ltr</t>
  </si>
  <si>
    <t>Cladding 100mm rockool, 24 gauge  aluminium sheet</t>
  </si>
  <si>
    <t>Flat plate colletor copper based 10 fins, 2mm area</t>
  </si>
  <si>
    <t>P/f GI pipe of 32mm, Class-B pipe including fitting</t>
  </si>
  <si>
    <t>Insulation with intile rubber 9mm thick for 40mm dia with mechanical protection (AC cladding)</t>
  </si>
  <si>
    <t>Mtr</t>
  </si>
  <si>
    <t>item4</t>
  </si>
  <si>
    <t>item6</t>
  </si>
  <si>
    <t>item7</t>
  </si>
  <si>
    <t>item8</t>
  </si>
  <si>
    <t>item9</t>
  </si>
  <si>
    <t>Name of Work: &lt;AMC for 500LPH RO systems installed in Animal Facility at IISER Mohali &gt;</t>
  </si>
  <si>
    <t>Contract No:  &lt;IISER/EE-EO/23-24/AMC-03&gt;</t>
  </si>
  <si>
    <t>Annual maintenance and repair of RO palnt of capacity 500 LPH  containing FRP pressure vessel , monobloc pumps , valves, sensors, electrical panel with two membrane 40x40 size each (Make: Hydromin/Wave/ Dow/Cyber) etc all complete as per the manufacturer specifiction and below terms/ condition enclosed.</t>
  </si>
  <si>
    <t>500 Liters RO system in Animal Facility (Make: Genpure)</t>
  </si>
  <si>
    <t>Repair of 500 LPH RO in order to make it operate in working  condition by replacing damage/ faulty pump (Lubi Make), single phase, 3HP, 2900 RPM, SS/MS body all complete.</t>
  </si>
  <si>
    <t>nos</t>
  </si>
  <si>
    <t>Sand media 8mm</t>
  </si>
  <si>
    <t>Granual activated carbon 8mm to 10mm</t>
  </si>
  <si>
    <t>Resin- 22NA (Make: ION Exchange)</t>
  </si>
  <si>
    <t>Multiport valve (Make: Pantair)</t>
  </si>
  <si>
    <t xml:space="preserve">5 Micron filter </t>
  </si>
  <si>
    <t>Rota meter (Make: Paul, Amrita)</t>
  </si>
  <si>
    <t>Air Pump (Make Aqua)</t>
  </si>
  <si>
    <t>RO Membrane 40x40 (Make: Dow, Cyber, CSM, Wave)</t>
  </si>
  <si>
    <t>Kg</t>
  </si>
  <si>
    <t>item10</t>
  </si>
  <si>
    <t>item11</t>
  </si>
  <si>
    <t>Consumables parts (from Sl. No. 4 to 13) etc to be used during  AMC on Need basis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</si>
</sst>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color indexed="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8"/>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7" fillId="0" borderId="11" xfId="55" applyNumberFormat="1" applyFont="1" applyFill="1" applyBorder="1" applyAlignment="1" applyProtection="1">
      <alignment horizontal="center" vertical="top" wrapText="1"/>
      <protection locked="0"/>
    </xf>
    <xf numFmtId="0" fontId="4" fillId="0" borderId="0" xfId="55" applyNumberFormat="1" applyFont="1" applyFill="1" applyAlignment="1" applyProtection="1">
      <alignmen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4" fillId="0" borderId="11" xfId="59" applyNumberFormat="1" applyFont="1" applyFill="1" applyBorder="1" applyAlignment="1">
      <alignment horizontal="center" vertical="center"/>
      <protection/>
    </xf>
    <xf numFmtId="2" fontId="7" fillId="0" borderId="11"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2" fontId="4" fillId="0" borderId="15" xfId="59" applyNumberFormat="1" applyFont="1" applyFill="1" applyBorder="1" applyAlignment="1">
      <alignment vertical="top"/>
      <protection/>
    </xf>
    <xf numFmtId="2" fontId="7" fillId="0" borderId="15" xfId="55" applyNumberFormat="1" applyFont="1" applyFill="1" applyBorder="1" applyAlignment="1" applyProtection="1">
      <alignment horizontal="right" vertical="top"/>
      <protection locked="0"/>
    </xf>
    <xf numFmtId="2" fontId="7" fillId="35" borderId="15" xfId="55" applyNumberFormat="1" applyFont="1" applyFill="1" applyBorder="1" applyAlignment="1" applyProtection="1">
      <alignment horizontal="right" vertical="top"/>
      <protection locked="0"/>
    </xf>
    <xf numFmtId="2" fontId="7" fillId="0" borderId="15" xfId="55" applyNumberFormat="1" applyFont="1" applyFill="1" applyBorder="1" applyAlignment="1" applyProtection="1">
      <alignment horizontal="center" vertical="top" wrapText="1"/>
      <protection locked="0"/>
    </xf>
    <xf numFmtId="2" fontId="7" fillId="0" borderId="15" xfId="55" applyNumberFormat="1" applyFont="1" applyFill="1" applyBorder="1" applyAlignment="1">
      <alignment horizontal="center" vertical="top" wrapText="1"/>
      <protection/>
    </xf>
    <xf numFmtId="2" fontId="7" fillId="0" borderId="15" xfId="59" applyNumberFormat="1" applyFont="1" applyFill="1" applyBorder="1" applyAlignment="1">
      <alignment horizontal="right" vertical="top"/>
      <protection/>
    </xf>
    <xf numFmtId="0" fontId="4" fillId="0" borderId="15" xfId="59" applyNumberFormat="1" applyFont="1" applyFill="1" applyBorder="1" applyAlignment="1">
      <alignment vertical="top" wrapText="1"/>
      <protection/>
    </xf>
    <xf numFmtId="0" fontId="7" fillId="0" borderId="15" xfId="59" applyNumberFormat="1" applyFont="1" applyFill="1" applyBorder="1" applyAlignment="1">
      <alignment horizontal="left" vertical="top"/>
      <protection/>
    </xf>
    <xf numFmtId="0" fontId="4" fillId="0" borderId="15" xfId="59" applyNumberFormat="1" applyFont="1" applyFill="1" applyBorder="1" applyAlignment="1">
      <alignment vertical="top"/>
      <protection/>
    </xf>
    <xf numFmtId="0" fontId="14" fillId="0" borderId="15" xfId="59" applyNumberFormat="1" applyFont="1" applyFill="1" applyBorder="1" applyAlignment="1">
      <alignment vertical="top"/>
      <protection/>
    </xf>
    <xf numFmtId="0" fontId="4" fillId="0" borderId="15" xfId="55"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15" fillId="0" borderId="15" xfId="55" applyNumberFormat="1" applyFont="1" applyFill="1" applyBorder="1" applyAlignment="1" applyProtection="1">
      <alignment vertical="top"/>
      <protection/>
    </xf>
    <xf numFmtId="0" fontId="18" fillId="35" borderId="15" xfId="65" applyNumberFormat="1" applyFont="1" applyFill="1" applyBorder="1" applyAlignment="1" applyProtection="1">
      <alignment horizontal="center" vertical="center"/>
      <protection/>
    </xf>
    <xf numFmtId="0" fontId="15" fillId="0" borderId="15" xfId="59" applyNumberFormat="1" applyFont="1" applyFill="1" applyBorder="1" applyAlignment="1">
      <alignment vertical="top"/>
      <protection/>
    </xf>
    <xf numFmtId="0" fontId="4" fillId="0" borderId="15" xfId="55" applyNumberFormat="1" applyFont="1" applyFill="1" applyBorder="1" applyAlignment="1" applyProtection="1">
      <alignment vertical="top"/>
      <protection/>
    </xf>
    <xf numFmtId="0" fontId="12" fillId="0" borderId="15" xfId="59" applyNumberFormat="1" applyFont="1" applyFill="1" applyBorder="1" applyAlignment="1" applyProtection="1">
      <alignment vertical="center" wrapText="1"/>
      <protection locked="0"/>
    </xf>
    <xf numFmtId="0" fontId="12" fillId="0" borderId="15" xfId="65" applyNumberFormat="1" applyFont="1" applyFill="1" applyBorder="1" applyAlignment="1" applyProtection="1">
      <alignment vertical="center" wrapText="1"/>
      <protection locked="0"/>
    </xf>
    <xf numFmtId="0" fontId="16" fillId="0" borderId="15" xfId="59" applyNumberFormat="1" applyFont="1" applyFill="1" applyBorder="1" applyAlignment="1" applyProtection="1">
      <alignment vertical="center" wrapText="1"/>
      <protection/>
    </xf>
    <xf numFmtId="0" fontId="19" fillId="0" borderId="15"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60" fillId="0" borderId="15" xfId="0" applyFont="1" applyFill="1" applyBorder="1" applyAlignment="1">
      <alignment horizontal="center" vertical="top"/>
    </xf>
    <xf numFmtId="0" fontId="16" fillId="0" borderId="15" xfId="59" applyNumberFormat="1" applyFont="1" applyFill="1" applyBorder="1" applyAlignment="1" applyProtection="1">
      <alignment vertical="top" wrapText="1"/>
      <protection locked="0"/>
    </xf>
    <xf numFmtId="0" fontId="17" fillId="35" borderId="15" xfId="59" applyNumberFormat="1" applyFont="1" applyFill="1" applyBorder="1" applyAlignment="1" applyProtection="1">
      <alignment vertical="top" wrapText="1"/>
      <protection locked="0"/>
    </xf>
    <xf numFmtId="0" fontId="61" fillId="0" borderId="16" xfId="0" applyFont="1" applyBorder="1" applyAlignment="1">
      <alignment horizontal="center" vertical="center"/>
    </xf>
    <xf numFmtId="0" fontId="7" fillId="0" borderId="15" xfId="59" applyNumberFormat="1" applyFont="1" applyFill="1" applyBorder="1" applyAlignment="1">
      <alignment horizontal="left" vertical="top" wrapText="1"/>
      <protection/>
    </xf>
    <xf numFmtId="0" fontId="6" fillId="0" borderId="0" xfId="59" applyNumberFormat="1" applyFont="1" applyFill="1" applyBorder="1" applyAlignment="1" applyProtection="1">
      <alignment horizontal="left" vertical="top" wrapText="1"/>
      <protection/>
    </xf>
    <xf numFmtId="0" fontId="4" fillId="0" borderId="0" xfId="55" applyNumberFormat="1" applyFont="1" applyFill="1" applyBorder="1" applyAlignment="1">
      <alignment horizontal="left" vertical="top" wrapText="1"/>
      <protection/>
    </xf>
    <xf numFmtId="0" fontId="7" fillId="0" borderId="11" xfId="55" applyNumberFormat="1" applyFont="1" applyFill="1" applyBorder="1" applyAlignment="1">
      <alignment horizontal="left" vertical="top" wrapText="1"/>
      <protection/>
    </xf>
    <xf numFmtId="0" fontId="7" fillId="33" borderId="11" xfId="55" applyNumberFormat="1" applyFont="1" applyFill="1" applyBorder="1" applyAlignment="1">
      <alignment horizontal="left" vertical="top" wrapText="1"/>
      <protection/>
    </xf>
    <xf numFmtId="0" fontId="7" fillId="0" borderId="13" xfId="55" applyNumberFormat="1" applyFont="1" applyFill="1" applyBorder="1" applyAlignment="1">
      <alignment horizontal="left" vertical="top" wrapText="1"/>
      <protection/>
    </xf>
    <xf numFmtId="0" fontId="61" fillId="0" borderId="16" xfId="0" applyFont="1" applyBorder="1" applyAlignment="1">
      <alignment horizontal="left" vertical="center" wrapText="1"/>
    </xf>
    <xf numFmtId="0" fontId="23" fillId="0" borderId="15" xfId="0" applyFont="1" applyFill="1" applyBorder="1" applyAlignment="1">
      <alignment horizontal="left" vertical="center" wrapText="1"/>
    </xf>
    <xf numFmtId="0" fontId="61" fillId="0" borderId="16" xfId="0" applyFont="1" applyBorder="1" applyAlignment="1">
      <alignment horizontal="left" vertical="top" wrapText="1"/>
    </xf>
    <xf numFmtId="0" fontId="0" fillId="0" borderId="0" xfId="55" applyNumberFormat="1" applyFill="1" applyAlignment="1">
      <alignment horizontal="left" vertical="top" wrapText="1"/>
      <protection/>
    </xf>
    <xf numFmtId="0" fontId="11" fillId="0" borderId="13" xfId="55" applyNumberFormat="1" applyFont="1" applyFill="1" applyBorder="1" applyAlignment="1">
      <alignment horizontal="center" vertical="center" wrapText="1"/>
      <protection/>
    </xf>
    <xf numFmtId="0" fontId="14" fillId="0" borderId="15"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H28"/>
  <sheetViews>
    <sheetView showGridLines="0" view="pageBreakPreview" zoomScale="70" zoomScaleNormal="75" zoomScaleSheetLayoutView="70" zoomScalePageLayoutView="0" workbookViewId="0" topLeftCell="A1">
      <selection activeCell="B24" sqref="B24"/>
    </sheetView>
  </sheetViews>
  <sheetFormatPr defaultColWidth="9.140625" defaultRowHeight="15"/>
  <cols>
    <col min="1" max="1" width="14.28125" style="1" customWidth="1"/>
    <col min="2" max="2" width="66.421875" style="71" customWidth="1"/>
    <col min="3" max="3" width="10.28125" style="57" customWidth="1"/>
    <col min="4" max="4" width="12.421875" style="57" customWidth="1"/>
    <col min="5" max="5" width="9.00390625" style="57"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7" width="9.140625" style="1" customWidth="1"/>
    <col min="238" max="242" width="9.140625" style="3" customWidth="1"/>
    <col min="243" max="16384" width="9.140625" style="1" customWidth="1"/>
  </cols>
  <sheetData>
    <row r="1" spans="1:242" s="4" customFormat="1" ht="30" customHeight="1">
      <c r="A1" s="74" t="str">
        <f>B2&amp;" BoQ"</f>
        <v>Item Wise BoQ</v>
      </c>
      <c r="B1" s="74"/>
      <c r="C1" s="74"/>
      <c r="D1" s="74"/>
      <c r="E1" s="74"/>
      <c r="F1" s="74"/>
      <c r="G1" s="74"/>
      <c r="H1" s="74"/>
      <c r="I1" s="74"/>
      <c r="J1" s="74"/>
      <c r="K1" s="74"/>
      <c r="L1" s="74"/>
      <c r="O1" s="5"/>
      <c r="P1" s="5"/>
      <c r="Q1" s="6"/>
      <c r="ID1" s="6"/>
      <c r="IE1" s="6"/>
      <c r="IF1" s="6"/>
      <c r="IG1" s="6"/>
      <c r="IH1" s="6"/>
    </row>
    <row r="2" spans="1:17" s="4" customFormat="1" ht="25.5" customHeight="1" hidden="1">
      <c r="A2" s="7" t="s">
        <v>0</v>
      </c>
      <c r="B2" s="63" t="s">
        <v>1</v>
      </c>
      <c r="C2" s="55" t="s">
        <v>2</v>
      </c>
      <c r="D2" s="55" t="s">
        <v>3</v>
      </c>
      <c r="E2" s="55" t="s">
        <v>4</v>
      </c>
      <c r="J2" s="8"/>
      <c r="K2" s="8"/>
      <c r="L2" s="8"/>
      <c r="O2" s="5"/>
      <c r="P2" s="5"/>
      <c r="Q2" s="6"/>
    </row>
    <row r="3" spans="1:242" s="4" customFormat="1" ht="30" customHeight="1" hidden="1">
      <c r="A3" s="4" t="s">
        <v>5</v>
      </c>
      <c r="B3" s="64"/>
      <c r="C3" s="56"/>
      <c r="D3" s="56"/>
      <c r="E3" s="56"/>
      <c r="ID3" s="6"/>
      <c r="IE3" s="6"/>
      <c r="IF3" s="6"/>
      <c r="IG3" s="6"/>
      <c r="IH3" s="6"/>
    </row>
    <row r="4" spans="1:242"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D4" s="10"/>
      <c r="IE4" s="10"/>
      <c r="IF4" s="10"/>
      <c r="IG4" s="10"/>
      <c r="IH4" s="10"/>
    </row>
    <row r="5" spans="1:242" s="9" customFormat="1" ht="30" customHeight="1">
      <c r="A5" s="75" t="s">
        <v>67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D5" s="10"/>
      <c r="IE5" s="10"/>
      <c r="IF5" s="10"/>
      <c r="IG5" s="10"/>
      <c r="IH5" s="10"/>
    </row>
    <row r="6" spans="1:242" s="9" customFormat="1" ht="30" customHeight="1">
      <c r="A6" s="75" t="s">
        <v>68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D6" s="10"/>
      <c r="IE6" s="10"/>
      <c r="IF6" s="10"/>
      <c r="IG6" s="10"/>
      <c r="IH6" s="10"/>
    </row>
    <row r="7" spans="1:242"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D7" s="10"/>
      <c r="IE7" s="10"/>
      <c r="IF7" s="10"/>
      <c r="IG7" s="10"/>
      <c r="IH7" s="10"/>
    </row>
    <row r="8" spans="1:242" s="12" customFormat="1" ht="93" customHeight="1">
      <c r="A8" s="11" t="s">
        <v>46</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D8" s="13"/>
      <c r="IE8" s="13"/>
      <c r="IF8" s="13"/>
      <c r="IG8" s="13"/>
      <c r="IH8" s="13"/>
    </row>
    <row r="9" spans="1:242" s="14" customFormat="1" ht="61.5" customHeight="1">
      <c r="A9" s="72" t="s">
        <v>7</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D9" s="15"/>
      <c r="IE9" s="15"/>
      <c r="IF9" s="15"/>
      <c r="IG9" s="15"/>
      <c r="IH9" s="15"/>
    </row>
    <row r="10" spans="1:242" s="17" customFormat="1" ht="18.75" customHeight="1">
      <c r="A10" s="16" t="s">
        <v>8</v>
      </c>
      <c r="B10" s="65"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D10" s="18"/>
      <c r="IE10" s="18"/>
      <c r="IF10" s="18"/>
      <c r="IG10" s="18"/>
      <c r="IH10" s="18"/>
    </row>
    <row r="11" spans="1:242" s="17" customFormat="1" ht="122.25" customHeight="1">
      <c r="A11" s="16" t="s">
        <v>14</v>
      </c>
      <c r="B11" s="66" t="s">
        <v>15</v>
      </c>
      <c r="C11" s="19" t="s">
        <v>16</v>
      </c>
      <c r="D11" s="19" t="s">
        <v>17</v>
      </c>
      <c r="E11" s="19" t="s">
        <v>18</v>
      </c>
      <c r="F11" s="19" t="s">
        <v>19</v>
      </c>
      <c r="G11" s="19"/>
      <c r="H11" s="19"/>
      <c r="I11" s="19" t="s">
        <v>20</v>
      </c>
      <c r="J11" s="19" t="s">
        <v>21</v>
      </c>
      <c r="K11" s="19" t="s">
        <v>22</v>
      </c>
      <c r="L11" s="19" t="s">
        <v>23</v>
      </c>
      <c r="M11" s="20" t="s">
        <v>52</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D11" s="18"/>
      <c r="IE11" s="18"/>
      <c r="IF11" s="18"/>
      <c r="IG11" s="18"/>
      <c r="IH11" s="18"/>
    </row>
    <row r="12" spans="1:242" s="17" customFormat="1" ht="15">
      <c r="A12" s="23">
        <v>1</v>
      </c>
      <c r="B12" s="67">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7</v>
      </c>
      <c r="BC12" s="24">
        <v>8</v>
      </c>
      <c r="ID12" s="18"/>
      <c r="IE12" s="18"/>
      <c r="IF12" s="18"/>
      <c r="IG12" s="18"/>
      <c r="IH12" s="18"/>
    </row>
    <row r="13" spans="1:242" s="25" customFormat="1" ht="213.75" customHeight="1">
      <c r="A13" s="31">
        <v>1</v>
      </c>
      <c r="B13" s="68" t="s">
        <v>69</v>
      </c>
      <c r="C13" s="61"/>
      <c r="D13" s="61"/>
      <c r="E13" s="61"/>
      <c r="F13" s="61"/>
      <c r="G13" s="61"/>
      <c r="H13" s="61"/>
      <c r="I13" s="61"/>
      <c r="J13" s="61"/>
      <c r="K13" s="61"/>
      <c r="L13" s="61"/>
      <c r="M13" s="61"/>
      <c r="N13" s="61"/>
      <c r="O13" s="61"/>
      <c r="P13" s="61"/>
      <c r="Q13" s="61"/>
      <c r="R13" s="61"/>
      <c r="S13" s="27"/>
      <c r="T13" s="27"/>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3"/>
      <c r="BB13" s="33"/>
      <c r="BC13" s="29"/>
      <c r="HZ13" s="25">
        <v>1</v>
      </c>
      <c r="IA13" s="25" t="s">
        <v>53</v>
      </c>
      <c r="IB13" s="25" t="s">
        <v>33</v>
      </c>
      <c r="IC13" s="25">
        <v>12000</v>
      </c>
      <c r="ID13" s="26" t="s">
        <v>56</v>
      </c>
      <c r="IE13" s="26" t="s">
        <v>32</v>
      </c>
      <c r="IF13" s="26" t="s">
        <v>33</v>
      </c>
      <c r="IG13" s="26">
        <v>10</v>
      </c>
      <c r="IH13" s="26" t="s">
        <v>34</v>
      </c>
    </row>
    <row r="14" spans="1:242" s="25" customFormat="1" ht="68.25" customHeight="1">
      <c r="A14" s="31">
        <v>2</v>
      </c>
      <c r="B14" s="68" t="s">
        <v>70</v>
      </c>
      <c r="C14" s="61" t="s">
        <v>33</v>
      </c>
      <c r="D14" s="61">
        <v>1</v>
      </c>
      <c r="E14" s="61" t="s">
        <v>72</v>
      </c>
      <c r="F14" s="61"/>
      <c r="G14" s="61"/>
      <c r="H14" s="61"/>
      <c r="I14" s="61" t="s">
        <v>36</v>
      </c>
      <c r="J14" s="61">
        <f>IF(I14="Less(-)",-1,1)</f>
        <v>1</v>
      </c>
      <c r="K14" s="61" t="s">
        <v>37</v>
      </c>
      <c r="L14" s="61" t="s">
        <v>4</v>
      </c>
      <c r="M14" s="36"/>
      <c r="N14" s="35"/>
      <c r="O14" s="36"/>
      <c r="P14" s="37"/>
      <c r="Q14" s="35"/>
      <c r="R14" s="35"/>
      <c r="S14" s="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f>D14*M14</f>
        <v>0</v>
      </c>
      <c r="BB14" s="39">
        <f>BA14+(BA14*O14/100)</f>
        <v>0</v>
      </c>
      <c r="BC14" s="40" t="str">
        <f>SpellNumber(L14,BB14)</f>
        <v>INR Zero Only</v>
      </c>
      <c r="HZ14" s="25">
        <v>2</v>
      </c>
      <c r="IA14" s="25" t="s">
        <v>54</v>
      </c>
      <c r="IB14" s="25" t="s">
        <v>50</v>
      </c>
      <c r="IC14" s="25">
        <v>12000</v>
      </c>
      <c r="ID14" s="26" t="s">
        <v>56</v>
      </c>
      <c r="IE14" s="26"/>
      <c r="IF14" s="26"/>
      <c r="IG14" s="26"/>
      <c r="IH14" s="26"/>
    </row>
    <row r="15" spans="1:242" s="25" customFormat="1" ht="68.25" customHeight="1">
      <c r="A15" s="31">
        <v>3</v>
      </c>
      <c r="B15" s="69" t="s">
        <v>84</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ID15" s="26"/>
      <c r="IE15" s="26"/>
      <c r="IF15" s="26"/>
      <c r="IG15" s="26"/>
      <c r="IH15" s="26"/>
    </row>
    <row r="16" spans="1:242" s="25" customFormat="1" ht="132" customHeight="1">
      <c r="A16" s="31">
        <v>4</v>
      </c>
      <c r="B16" s="68" t="s">
        <v>71</v>
      </c>
      <c r="C16" s="61" t="s">
        <v>50</v>
      </c>
      <c r="D16" s="61">
        <v>1</v>
      </c>
      <c r="E16" s="61" t="s">
        <v>35</v>
      </c>
      <c r="F16" s="61"/>
      <c r="G16" s="61"/>
      <c r="H16" s="61"/>
      <c r="I16" s="61" t="s">
        <v>36</v>
      </c>
      <c r="J16" s="61">
        <f>IF(I16="Less(-)",-1,1)</f>
        <v>1</v>
      </c>
      <c r="K16" s="61" t="s">
        <v>37</v>
      </c>
      <c r="L16" s="61" t="s">
        <v>4</v>
      </c>
      <c r="M16" s="36"/>
      <c r="N16" s="35"/>
      <c r="O16" s="36"/>
      <c r="P16" s="37"/>
      <c r="Q16" s="35"/>
      <c r="R16" s="35"/>
      <c r="S16" s="37"/>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f>D16*M16</f>
        <v>0</v>
      </c>
      <c r="BB16" s="39">
        <f>BA16+(BA16*O16/100)</f>
        <v>0</v>
      </c>
      <c r="BC16" s="40" t="str">
        <f>SpellNumber(L16,BB16)</f>
        <v>INR Zero Only</v>
      </c>
      <c r="HZ16" s="25">
        <v>3</v>
      </c>
      <c r="IA16" s="25" t="s">
        <v>55</v>
      </c>
      <c r="IB16" s="25" t="s">
        <v>51</v>
      </c>
      <c r="IC16" s="25">
        <v>1800</v>
      </c>
      <c r="ID16" s="26" t="s">
        <v>56</v>
      </c>
      <c r="IE16" s="26"/>
      <c r="IF16" s="26"/>
      <c r="IG16" s="26"/>
      <c r="IH16" s="26"/>
    </row>
    <row r="17" spans="1:242" s="25" customFormat="1" ht="51.75" customHeight="1">
      <c r="A17" s="31">
        <v>5</v>
      </c>
      <c r="B17" s="70" t="s">
        <v>73</v>
      </c>
      <c r="C17" s="61" t="s">
        <v>51</v>
      </c>
      <c r="D17" s="61">
        <v>50</v>
      </c>
      <c r="E17" s="61" t="s">
        <v>56</v>
      </c>
      <c r="F17" s="34"/>
      <c r="G17" s="35"/>
      <c r="H17" s="61"/>
      <c r="I17" s="61" t="s">
        <v>36</v>
      </c>
      <c r="J17" s="61">
        <f aca="true" t="shared" si="0" ref="J17:J25">IF(I17="Less(-)",-1,1)</f>
        <v>1</v>
      </c>
      <c r="K17" s="61" t="s">
        <v>37</v>
      </c>
      <c r="L17" s="61" t="s">
        <v>4</v>
      </c>
      <c r="M17" s="36"/>
      <c r="N17" s="35"/>
      <c r="O17" s="36"/>
      <c r="P17" s="37"/>
      <c r="Q17" s="35"/>
      <c r="R17" s="35"/>
      <c r="S17" s="37"/>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f aca="true" t="shared" si="1" ref="BA17:BA25">D17*M17</f>
        <v>0</v>
      </c>
      <c r="BB17" s="39">
        <f aca="true" t="shared" si="2" ref="BB17:BB25">BA17+(BA17*O17/100)</f>
        <v>0</v>
      </c>
      <c r="BC17" s="40" t="str">
        <f aca="true" t="shared" si="3" ref="BC17:BC25">SpellNumber(L17,BB17)</f>
        <v>INR Zero Only</v>
      </c>
      <c r="HZ17" s="25">
        <v>4.1</v>
      </c>
      <c r="IA17" s="25" t="s">
        <v>57</v>
      </c>
      <c r="IB17" s="25" t="s">
        <v>62</v>
      </c>
      <c r="IC17" s="25">
        <v>1000</v>
      </c>
      <c r="ID17" s="26" t="s">
        <v>56</v>
      </c>
      <c r="IE17" s="26"/>
      <c r="IF17" s="26"/>
      <c r="IG17" s="26"/>
      <c r="IH17" s="26"/>
    </row>
    <row r="18" spans="1:242" s="25" customFormat="1" ht="51.75" customHeight="1">
      <c r="A18" s="31">
        <v>6</v>
      </c>
      <c r="B18" s="70" t="s">
        <v>74</v>
      </c>
      <c r="C18" s="61" t="s">
        <v>62</v>
      </c>
      <c r="D18" s="61">
        <v>50</v>
      </c>
      <c r="E18" s="61" t="s">
        <v>81</v>
      </c>
      <c r="F18" s="34"/>
      <c r="G18" s="35"/>
      <c r="H18" s="61"/>
      <c r="I18" s="61" t="s">
        <v>36</v>
      </c>
      <c r="J18" s="61">
        <f t="shared" si="0"/>
        <v>1</v>
      </c>
      <c r="K18" s="61" t="s">
        <v>37</v>
      </c>
      <c r="L18" s="61" t="s">
        <v>4</v>
      </c>
      <c r="M18" s="36"/>
      <c r="N18" s="35"/>
      <c r="O18" s="36"/>
      <c r="P18" s="37"/>
      <c r="Q18" s="35"/>
      <c r="R18" s="35"/>
      <c r="S18" s="37"/>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f t="shared" si="1"/>
        <v>0</v>
      </c>
      <c r="BB18" s="39">
        <f t="shared" si="2"/>
        <v>0</v>
      </c>
      <c r="BC18" s="40" t="str">
        <f t="shared" si="3"/>
        <v>INR Zero Only</v>
      </c>
      <c r="HZ18" s="25">
        <v>4.2</v>
      </c>
      <c r="IA18" s="25" t="s">
        <v>58</v>
      </c>
      <c r="IB18" s="25" t="s">
        <v>40</v>
      </c>
      <c r="IC18" s="25">
        <v>10</v>
      </c>
      <c r="ID18" s="26" t="s">
        <v>35</v>
      </c>
      <c r="IE18" s="26"/>
      <c r="IF18" s="26"/>
      <c r="IG18" s="26"/>
      <c r="IH18" s="26"/>
    </row>
    <row r="19" spans="1:242" s="25" customFormat="1" ht="51.75" customHeight="1">
      <c r="A19" s="31">
        <v>7</v>
      </c>
      <c r="B19" s="70" t="s">
        <v>75</v>
      </c>
      <c r="C19" s="61" t="s">
        <v>40</v>
      </c>
      <c r="D19" s="61">
        <v>25</v>
      </c>
      <c r="E19" s="61" t="s">
        <v>56</v>
      </c>
      <c r="F19" s="34"/>
      <c r="G19" s="35"/>
      <c r="H19" s="61"/>
      <c r="I19" s="61" t="s">
        <v>36</v>
      </c>
      <c r="J19" s="61">
        <f t="shared" si="0"/>
        <v>1</v>
      </c>
      <c r="K19" s="61" t="s">
        <v>37</v>
      </c>
      <c r="L19" s="61" t="s">
        <v>4</v>
      </c>
      <c r="M19" s="36"/>
      <c r="N19" s="35"/>
      <c r="O19" s="36"/>
      <c r="P19" s="37"/>
      <c r="Q19" s="35"/>
      <c r="R19" s="35"/>
      <c r="S19" s="37"/>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f t="shared" si="1"/>
        <v>0</v>
      </c>
      <c r="BB19" s="39">
        <f t="shared" si="2"/>
        <v>0</v>
      </c>
      <c r="BC19" s="40" t="str">
        <f t="shared" si="3"/>
        <v>INR Zero Only</v>
      </c>
      <c r="HZ19" s="25">
        <v>4.3</v>
      </c>
      <c r="IA19" s="25" t="s">
        <v>59</v>
      </c>
      <c r="IB19" s="25" t="s">
        <v>63</v>
      </c>
      <c r="IC19" s="25">
        <v>40</v>
      </c>
      <c r="ID19" s="26" t="s">
        <v>61</v>
      </c>
      <c r="IE19" s="26"/>
      <c r="IF19" s="26"/>
      <c r="IG19" s="26"/>
      <c r="IH19" s="26"/>
    </row>
    <row r="20" spans="1:242" s="25" customFormat="1" ht="51.75" customHeight="1">
      <c r="A20" s="31">
        <v>8</v>
      </c>
      <c r="B20" s="70" t="s">
        <v>76</v>
      </c>
      <c r="C20" s="61" t="s">
        <v>63</v>
      </c>
      <c r="D20" s="61">
        <v>2</v>
      </c>
      <c r="E20" s="61" t="s">
        <v>35</v>
      </c>
      <c r="F20" s="34"/>
      <c r="G20" s="35"/>
      <c r="H20" s="61"/>
      <c r="I20" s="61" t="s">
        <v>36</v>
      </c>
      <c r="J20" s="61">
        <f t="shared" si="0"/>
        <v>1</v>
      </c>
      <c r="K20" s="61" t="s">
        <v>37</v>
      </c>
      <c r="L20" s="61" t="s">
        <v>4</v>
      </c>
      <c r="M20" s="36"/>
      <c r="N20" s="35"/>
      <c r="O20" s="36"/>
      <c r="P20" s="37"/>
      <c r="Q20" s="35"/>
      <c r="R20" s="35"/>
      <c r="S20" s="37"/>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 t="shared" si="1"/>
        <v>0</v>
      </c>
      <c r="BB20" s="39">
        <f t="shared" si="2"/>
        <v>0</v>
      </c>
      <c r="BC20" s="40" t="str">
        <f t="shared" si="3"/>
        <v>INR Zero Only</v>
      </c>
      <c r="HZ20" s="25">
        <v>4.4</v>
      </c>
      <c r="IA20" s="25" t="s">
        <v>60</v>
      </c>
      <c r="IB20" s="25" t="s">
        <v>64</v>
      </c>
      <c r="IC20" s="25">
        <v>40</v>
      </c>
      <c r="ID20" s="26" t="s">
        <v>61</v>
      </c>
      <c r="IE20" s="26"/>
      <c r="IF20" s="26"/>
      <c r="IG20" s="26"/>
      <c r="IH20" s="26"/>
    </row>
    <row r="21" spans="1:242" s="25" customFormat="1" ht="51.75" customHeight="1">
      <c r="A21" s="31">
        <v>9</v>
      </c>
      <c r="B21" s="70" t="s">
        <v>77</v>
      </c>
      <c r="C21" s="61" t="s">
        <v>64</v>
      </c>
      <c r="D21" s="61">
        <v>10</v>
      </c>
      <c r="E21" s="61" t="s">
        <v>35</v>
      </c>
      <c r="F21" s="34"/>
      <c r="G21" s="35"/>
      <c r="H21" s="61"/>
      <c r="I21" s="61" t="s">
        <v>36</v>
      </c>
      <c r="J21" s="61">
        <f t="shared" si="0"/>
        <v>1</v>
      </c>
      <c r="K21" s="61" t="s">
        <v>37</v>
      </c>
      <c r="L21" s="61" t="s">
        <v>4</v>
      </c>
      <c r="M21" s="36"/>
      <c r="N21" s="35"/>
      <c r="O21" s="36"/>
      <c r="P21" s="37"/>
      <c r="Q21" s="35"/>
      <c r="R21" s="35"/>
      <c r="S21" s="37"/>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f t="shared" si="1"/>
        <v>0</v>
      </c>
      <c r="BB21" s="39">
        <f t="shared" si="2"/>
        <v>0</v>
      </c>
      <c r="BC21" s="40" t="str">
        <f t="shared" si="3"/>
        <v>INR Zero Only</v>
      </c>
      <c r="ID21" s="26"/>
      <c r="IE21" s="26"/>
      <c r="IF21" s="26"/>
      <c r="IG21" s="26"/>
      <c r="IH21" s="26"/>
    </row>
    <row r="22" spans="1:242" s="25" customFormat="1" ht="51.75" customHeight="1">
      <c r="A22" s="31">
        <v>10</v>
      </c>
      <c r="B22" s="70" t="s">
        <v>78</v>
      </c>
      <c r="C22" s="61" t="s">
        <v>65</v>
      </c>
      <c r="D22" s="61">
        <v>2</v>
      </c>
      <c r="E22" s="61" t="s">
        <v>35</v>
      </c>
      <c r="F22" s="34"/>
      <c r="G22" s="35"/>
      <c r="H22" s="61"/>
      <c r="I22" s="61" t="s">
        <v>36</v>
      </c>
      <c r="J22" s="61">
        <f t="shared" si="0"/>
        <v>1</v>
      </c>
      <c r="K22" s="61" t="s">
        <v>37</v>
      </c>
      <c r="L22" s="61" t="s">
        <v>4</v>
      </c>
      <c r="M22" s="36"/>
      <c r="N22" s="35"/>
      <c r="O22" s="36"/>
      <c r="P22" s="37"/>
      <c r="Q22" s="35"/>
      <c r="R22" s="35"/>
      <c r="S22" s="37"/>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f t="shared" si="1"/>
        <v>0</v>
      </c>
      <c r="BB22" s="39">
        <f t="shared" si="2"/>
        <v>0</v>
      </c>
      <c r="BC22" s="40" t="str">
        <f t="shared" si="3"/>
        <v>INR Zero Only</v>
      </c>
      <c r="ID22" s="26"/>
      <c r="IE22" s="26"/>
      <c r="IF22" s="26"/>
      <c r="IG22" s="26"/>
      <c r="IH22" s="26"/>
    </row>
    <row r="23" spans="1:242" s="25" customFormat="1" ht="51.75" customHeight="1">
      <c r="A23" s="31">
        <v>11</v>
      </c>
      <c r="B23" s="70" t="s">
        <v>79</v>
      </c>
      <c r="C23" s="61" t="s">
        <v>66</v>
      </c>
      <c r="D23" s="61">
        <v>1</v>
      </c>
      <c r="E23" s="61" t="s">
        <v>35</v>
      </c>
      <c r="F23" s="34"/>
      <c r="G23" s="35"/>
      <c r="H23" s="61"/>
      <c r="I23" s="61" t="s">
        <v>36</v>
      </c>
      <c r="J23" s="61">
        <f t="shared" si="0"/>
        <v>1</v>
      </c>
      <c r="K23" s="61" t="s">
        <v>37</v>
      </c>
      <c r="L23" s="61" t="s">
        <v>4</v>
      </c>
      <c r="M23" s="36"/>
      <c r="N23" s="35"/>
      <c r="O23" s="36"/>
      <c r="P23" s="37"/>
      <c r="Q23" s="35"/>
      <c r="R23" s="35"/>
      <c r="S23" s="37"/>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f t="shared" si="1"/>
        <v>0</v>
      </c>
      <c r="BB23" s="39">
        <f t="shared" si="2"/>
        <v>0</v>
      </c>
      <c r="BC23" s="40" t="str">
        <f t="shared" si="3"/>
        <v>INR Zero Only</v>
      </c>
      <c r="ID23" s="26"/>
      <c r="IE23" s="26"/>
      <c r="IF23" s="26"/>
      <c r="IG23" s="26"/>
      <c r="IH23" s="26"/>
    </row>
    <row r="24" spans="1:242" s="25" customFormat="1" ht="51.75" customHeight="1">
      <c r="A24" s="31">
        <v>12</v>
      </c>
      <c r="B24" s="70" t="s">
        <v>80</v>
      </c>
      <c r="C24" s="61" t="s">
        <v>82</v>
      </c>
      <c r="D24" s="61">
        <v>6</v>
      </c>
      <c r="E24" s="61" t="s">
        <v>35</v>
      </c>
      <c r="F24" s="34"/>
      <c r="G24" s="35"/>
      <c r="H24" s="61"/>
      <c r="I24" s="61" t="s">
        <v>36</v>
      </c>
      <c r="J24" s="61">
        <f>IF(I24="Less(-)",-1,1)</f>
        <v>1</v>
      </c>
      <c r="K24" s="61" t="s">
        <v>37</v>
      </c>
      <c r="L24" s="61" t="s">
        <v>4</v>
      </c>
      <c r="M24" s="36"/>
      <c r="N24" s="35"/>
      <c r="O24" s="36"/>
      <c r="P24" s="37"/>
      <c r="Q24" s="35"/>
      <c r="R24" s="35"/>
      <c r="S24" s="37"/>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f>D24*M24</f>
        <v>0</v>
      </c>
      <c r="BB24" s="39">
        <f>BA24+(BA24*O24/100)</f>
        <v>0</v>
      </c>
      <c r="BC24" s="40" t="str">
        <f>SpellNumber(L24,BB24)</f>
        <v>INR Zero Only</v>
      </c>
      <c r="ID24" s="26"/>
      <c r="IE24" s="26"/>
      <c r="IF24" s="26"/>
      <c r="IG24" s="26"/>
      <c r="IH24" s="26"/>
    </row>
    <row r="25" spans="1:242" s="25" customFormat="1" ht="133.5" customHeight="1">
      <c r="A25" s="31">
        <v>13</v>
      </c>
      <c r="B25" s="70" t="s">
        <v>71</v>
      </c>
      <c r="C25" s="61" t="s">
        <v>83</v>
      </c>
      <c r="D25" s="61">
        <v>1</v>
      </c>
      <c r="E25" s="61" t="s">
        <v>35</v>
      </c>
      <c r="F25" s="34"/>
      <c r="G25" s="35"/>
      <c r="H25" s="61"/>
      <c r="I25" s="61" t="s">
        <v>36</v>
      </c>
      <c r="J25" s="61">
        <f t="shared" si="0"/>
        <v>1</v>
      </c>
      <c r="K25" s="61" t="s">
        <v>37</v>
      </c>
      <c r="L25" s="61" t="s">
        <v>4</v>
      </c>
      <c r="M25" s="36"/>
      <c r="N25" s="35"/>
      <c r="O25" s="36"/>
      <c r="P25" s="37"/>
      <c r="Q25" s="35"/>
      <c r="R25" s="35"/>
      <c r="S25" s="37"/>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f t="shared" si="1"/>
        <v>0</v>
      </c>
      <c r="BB25" s="39">
        <f t="shared" si="2"/>
        <v>0</v>
      </c>
      <c r="BC25" s="40" t="str">
        <f t="shared" si="3"/>
        <v>INR Zero Only</v>
      </c>
      <c r="ID25" s="26"/>
      <c r="IE25" s="26"/>
      <c r="IF25" s="26"/>
      <c r="IG25" s="26"/>
      <c r="IH25" s="26"/>
    </row>
    <row r="26" spans="1:242" s="25" customFormat="1" ht="58.5" customHeight="1">
      <c r="A26" s="41" t="s">
        <v>39</v>
      </c>
      <c r="B26" s="62"/>
      <c r="C26" s="42"/>
      <c r="D26" s="42"/>
      <c r="E26" s="42"/>
      <c r="F26" s="42"/>
      <c r="G26" s="42"/>
      <c r="H26" s="43"/>
      <c r="I26" s="43"/>
      <c r="J26" s="43"/>
      <c r="K26" s="43"/>
      <c r="L26" s="42"/>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SUM(BA13:BA16)</f>
        <v>0</v>
      </c>
      <c r="BB26" s="45">
        <f>SUM(BB14:BB14)</f>
        <v>0</v>
      </c>
      <c r="BC26" s="40" t="str">
        <f>SpellNumber($E$2,BB26)</f>
        <v>INR Zero Only</v>
      </c>
      <c r="ID26" s="26">
        <v>4</v>
      </c>
      <c r="IE26" s="26" t="s">
        <v>38</v>
      </c>
      <c r="IF26" s="26" t="s">
        <v>40</v>
      </c>
      <c r="IG26" s="26">
        <v>10</v>
      </c>
      <c r="IH26" s="26" t="s">
        <v>35</v>
      </c>
    </row>
    <row r="27" spans="1:242" s="28" customFormat="1" ht="54.75" customHeight="1" hidden="1">
      <c r="A27" s="41" t="s">
        <v>41</v>
      </c>
      <c r="B27" s="62"/>
      <c r="C27" s="46"/>
      <c r="D27" s="59"/>
      <c r="E27" s="60" t="s">
        <v>42</v>
      </c>
      <c r="F27" s="47"/>
      <c r="G27" s="48"/>
      <c r="H27" s="49"/>
      <c r="I27" s="49"/>
      <c r="J27" s="49"/>
      <c r="K27" s="50"/>
      <c r="L27" s="51"/>
      <c r="M27" s="52" t="s">
        <v>43</v>
      </c>
      <c r="N27" s="49"/>
      <c r="O27" s="44"/>
      <c r="P27" s="44"/>
      <c r="Q27" s="44"/>
      <c r="R27" s="44"/>
      <c r="S27" s="44"/>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3">
        <f>IF(ISBLANK(F27),0,IF(E27="Excess (+)",ROUND(BA26+(BA26*F27),2),IF(E27="Less (-)",ROUND(BA26+(BA26*F27*(-1)),2),0)))</f>
        <v>0</v>
      </c>
      <c r="BB27" s="54">
        <f>ROUND(BA27,0)</f>
        <v>0</v>
      </c>
      <c r="BC27" s="40" t="str">
        <f>SpellNumber(L27,BB27)</f>
        <v> Zero Only</v>
      </c>
      <c r="ID27" s="30"/>
      <c r="IE27" s="30"/>
      <c r="IF27" s="30"/>
      <c r="IG27" s="30"/>
      <c r="IH27" s="30"/>
    </row>
    <row r="28" spans="1:242" s="28" customFormat="1" ht="43.5" customHeight="1">
      <c r="A28" s="41" t="s">
        <v>44</v>
      </c>
      <c r="B28" s="62"/>
      <c r="C28" s="73" t="str">
        <f>SpellNumber($E$2,BB26)</f>
        <v>INR Zero Only</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D28" s="30"/>
      <c r="IE28" s="30"/>
      <c r="IF28" s="30"/>
      <c r="IG28" s="30"/>
      <c r="IH28" s="30"/>
    </row>
  </sheetData>
  <sheetProtection password="E491" sheet="1"/>
  <mergeCells count="8">
    <mergeCell ref="A9:BC9"/>
    <mergeCell ref="C28:BC28"/>
    <mergeCell ref="A1:L1"/>
    <mergeCell ref="A4:BC4"/>
    <mergeCell ref="A5:BC5"/>
    <mergeCell ref="A6:BC6"/>
    <mergeCell ref="A7:BC7"/>
    <mergeCell ref="B8:BC8"/>
  </mergeCells>
  <dataValidations count="18">
    <dataValidation allowBlank="1" showInputMessage="1" showErrorMessage="1" promptTitle="Itemcode/Make" prompt="Please enter text" sqref="C13:C14 C16:C25">
      <formula1>0</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M14 O14 O16:O25 M16:M25">
      <formula1>0</formula1>
      <formula2>999999999999999</formula2>
    </dataValidation>
    <dataValidation type="list" allowBlank="1" showInputMessage="1" showErrorMessage="1" sqref="L14 L16:L25">
      <formula1>"INR"</formula1>
    </dataValidation>
    <dataValidation allowBlank="1" showInputMessage="1" showErrorMessage="1" promptTitle="Addition / Deduction" prompt="Please Choose the correct One" sqref="J14 J16:J25">
      <formula1>0</formula1>
      <formula2>0</formula2>
    </dataValidation>
    <dataValidation type="list" showErrorMessage="1" sqref="I14 I16: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 N16:N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4 G16:H25">
      <formula1>0</formula1>
      <formula2>999999999999999</formula2>
    </dataValidation>
    <dataValidation allowBlank="1" showInputMessage="1" showErrorMessage="1" promptTitle="Units" prompt="Please enter Units in text" sqref="E13:E14 E16:E25">
      <formula1>0</formula1>
      <formula2>0</formula2>
    </dataValidation>
    <dataValidation type="list" allowBlank="1" showErrorMessage="1" sqref="K14 K16:K25">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G13:R13 G15:BC15 E15 C15 F13:F25 D13:D2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portrait" paperSize="9" scale="47"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45</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2020-01-16T12:40:18Z</cp:lastPrinted>
  <dcterms:created xsi:type="dcterms:W3CDTF">2009-01-30T06:42:42Z</dcterms:created>
  <dcterms:modified xsi:type="dcterms:W3CDTF">2023-06-17T03:20:57Z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