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2" activeTab="2"/>
  </bookViews>
  <sheets>
    <sheet name="BoQ1" sheetId="1" state="veryHidden" r:id="rId1"/>
    <sheet name="BoQ2" sheetId="2" state="veryHidden" r:id="rId2"/>
    <sheet name="Macros" sheetId="3" r:id="rId3"/>
  </sheets>
  <externalReferences>
    <externalReference r:id="rId6"/>
    <externalReference r:id="rId7"/>
    <externalReference r:id="rId8"/>
  </externalReferences>
  <definedNames>
    <definedName name="_xlnm._FilterDatabase" localSheetId="0" hidden="1">'BoQ1'!$F$1:$F$17</definedName>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comments2.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<sst xmlns="http://schemas.openxmlformats.org/spreadsheetml/2006/main" count="312" uniqueCount="109">
  <si>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</si>
  <si>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</si>
  <si>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</si>
  <si>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</si>
  <si>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</si>
  <si>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</si>
  <si>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</si>
  <si>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</si>
  <si>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</si>
  <si>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</si>
  <si>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</si>
  <si>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</si>
  <si>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</si>
  <si>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</si>
  <si>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</si>
  <si>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</si>
  <si>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</si>
  <si>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</si>
  <si>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</si>
  <si>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</si>
  <si>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</si>
  <si>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</si>
  <si>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</si>
  <si>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</si>
  <si>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</si>
  <si>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</si>
  <si>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</si>
  <si>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</si>
  <si>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</si>
  <si>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</si>
  <si>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</si>
  <si>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</si>
  <si>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</si>
  <si>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</si>
  <si>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</si>
  <si>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</si>
  <si>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Construction of chamber for 100mm sluice plates</t>
  </si>
  <si>
    <t>item2</t>
  </si>
  <si>
    <t>item3</t>
  </si>
  <si>
    <t>item4</t>
  </si>
  <si>
    <t>item5</t>
  </si>
  <si>
    <t>Total in Figures</t>
  </si>
  <si>
    <t>Select</t>
  </si>
  <si>
    <t>%</t>
  </si>
  <si>
    <t>Percentage</t>
  </si>
  <si>
    <t>Item Wise</t>
  </si>
  <si>
    <t>Full Conversion</t>
  </si>
  <si>
    <t xml:space="preserve">Tender Inviting Authority: </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</si>
  <si>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</si>
  <si>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</si>
  <si>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</si>
  <si>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</si>
  <si>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</si>
  <si>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</si>
  <si>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</si>
  <si>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</si>
  <si>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</si>
  <si>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</si>
  <si>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</si>
  <si>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</si>
  <si>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</si>
  <si>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</si>
  <si>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sqm</t>
  </si>
  <si>
    <t>item6</t>
  </si>
  <si>
    <t>item7</t>
  </si>
  <si>
    <t>item8</t>
  </si>
  <si>
    <t>item9</t>
  </si>
  <si>
    <t>item10</t>
  </si>
  <si>
    <t>item11</t>
  </si>
  <si>
    <t>item12</t>
  </si>
  <si>
    <t>item13</t>
  </si>
  <si>
    <t>item14</t>
  </si>
  <si>
    <t>item15</t>
  </si>
  <si>
    <t>item16</t>
  </si>
  <si>
    <t>item17</t>
  </si>
  <si>
    <t>item18</t>
  </si>
  <si>
    <t>Providing aluminium die cast body tubular type universal hydraulic door closer (having brand logo with ISI, IS : 3564, embossed on the body, door weight upto 35 kg and door width upto 700 mm), with necessary accessories and screws etc. complete.</t>
  </si>
  <si>
    <t>White Vitreous china Orissa pattern W.C. pan of size 580x440 mm with integral type foot rests</t>
  </si>
  <si>
    <t>W.C. pan with ISI marked white solid plastic seat and lid</t>
  </si>
  <si>
    <t>Providing  wash basin</t>
  </si>
  <si>
    <t>White Vitreous China Wash basin size 630x450 mm with a pair of 15 mm C.P. brass pillar taps</t>
  </si>
  <si>
    <t>Providing mirror of superior glass (of approved quality) and of required shape and size with plastic moulded frame of approved make and shade with 6 mm thick hard board backing :</t>
  </si>
  <si>
    <t>Rectangular shape 453x357 mm</t>
  </si>
  <si>
    <t>Rectangular shape 1500x450 mm</t>
  </si>
  <si>
    <t>Providing  PTMT Bottle Trap for Wash basin and sink.</t>
  </si>
  <si>
    <t>Bottle trap 31mm single piece moulded with height of 270 mm, effective length of tail pipe 260 mm from the centre of the waste coupling, 77 mm breadth with 25 mm minimum water seal, weighing not less than 260 gms</t>
  </si>
  <si>
    <t>Bottle trap 38 mm single piece moulded with height of 270 mm, effective length of tail pipe 260 mm from the centre of the waste coupling, 77 mm breadth with 25 mm minimum water seal, weighing not less than 263 gms</t>
  </si>
  <si>
    <t>Ltr</t>
  </si>
  <si>
    <t>Concealed spindle 12 mm brass</t>
  </si>
  <si>
    <t>Spindle 20 mm brass</t>
  </si>
  <si>
    <t>Splindle 12 mm brass</t>
  </si>
  <si>
    <t>Brass leg mixture 20x12 mm</t>
  </si>
  <si>
    <t>Providing white vitreous china pedestal type water closet (European type W.C. pan) with seat and lid, 10 litre low level white P.V.C. flushing cistern, including flush pipe, with manually controlled device (handle lever), conforming to IS : 7231, with all fittings and fixtures complete, :</t>
  </si>
  <si>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</si>
  <si>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</si>
  <si>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Name of Work: Repair &amp; Maintenance Work at IISER Mohali</t>
  </si>
  <si>
    <t>TOTAL AMOUNT  With GST
in
Rs.      P</t>
  </si>
  <si>
    <t>Estimated Rate inclusive GST
in
Rs.      P</t>
  </si>
  <si>
    <t>Job</t>
  </si>
  <si>
    <t>Name of Work: &lt;Repair and Maintenance work at IISER Mohali&gt;</t>
  </si>
  <si>
    <t>Providing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</si>
  <si>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Supply of 3mm thick ACP sheet</t>
  </si>
  <si>
    <t>Supply of 5 mm thick ACP sheet</t>
  </si>
  <si>
    <t>Providing 4 mm thick float glass pane</t>
  </si>
  <si>
    <t>Providing 5 mm thick float glass pane</t>
  </si>
  <si>
    <t>Providing and fixing scaffolding on the exterior side, up to seven story height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 The elevational area of the scaffolding shall be measured for payment purpose .The payment will be made once irrespective of duration of scaffolding.</t>
  </si>
  <si>
    <t>Polyethylene water storage tank with cover and suitable locking arrangement</t>
  </si>
  <si>
    <t>Contract No:  &lt;IISER/EEEO/EstimateP/23-24/01&gt;</t>
  </si>
  <si>
    <t>All items as per DSR 2021 (except for chapter number7,16,17,18,19,20,21,22,23,24,25 and 26)</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</si>
</sst>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1"/>
      <color indexed="8"/>
      <name val="Times New Roman"/>
      <family val="1"/>
    </font>
    <font>
      <sz val="14"/>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4"/>
      <color theme="6" tint="-0.4999699890613556"/>
      <name val="Arial"/>
      <family val="2"/>
    </font>
    <font>
      <sz val="10"/>
      <color rgb="FF000000"/>
      <name val="Courier New"/>
      <family val="3"/>
    </font>
    <font>
      <b/>
      <sz val="11"/>
      <color theme="1"/>
      <name val="Times New Roman"/>
      <family val="1"/>
    </font>
    <font>
      <sz val="14"/>
      <color theme="1"/>
      <name val="Times New Roman"/>
      <family val="1"/>
    </font>
    <font>
      <sz val="14"/>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3" fillId="0" borderId="11" xfId="59" applyNumberFormat="1" applyFont="1" applyFill="1" applyBorder="1" applyAlignment="1">
      <alignment horizontal="center" vertical="center" wrapText="1" readingOrder="1"/>
      <protection/>
    </xf>
    <xf numFmtId="0" fontId="2" fillId="0" borderId="11" xfId="59" applyNumberFormat="1" applyFont="1" applyFill="1" applyBorder="1" applyAlignment="1">
      <alignment horizontal="center" vertical="top" wrapText="1"/>
      <protection/>
    </xf>
    <xf numFmtId="0" fontId="69" fillId="0" borderId="11" xfId="59" applyNumberFormat="1" applyFont="1" applyFill="1" applyBorder="1" applyAlignment="1">
      <alignment horizontal="center" vertical="top" wrapText="1"/>
      <protection/>
    </xf>
    <xf numFmtId="0" fontId="69" fillId="0" borderId="11" xfId="59" applyNumberFormat="1" applyFont="1" applyFill="1" applyBorder="1" applyAlignment="1">
      <alignment vertical="top" wrapText="1"/>
      <protection/>
    </xf>
    <xf numFmtId="0" fontId="3" fillId="0" borderId="11" xfId="57" applyNumberFormat="1" applyFont="1" applyFill="1" applyBorder="1" applyAlignment="1">
      <alignment vertical="top"/>
      <protection/>
    </xf>
    <xf numFmtId="0" fontId="65"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33" borderId="11" xfId="59" applyNumberFormat="1" applyFont="1" applyFill="1" applyBorder="1" applyAlignment="1" applyProtection="1">
      <alignment vertical="center" wrapText="1"/>
      <protection locked="0"/>
    </xf>
    <xf numFmtId="10" fontId="70" fillId="33" borderId="11" xfId="64" applyNumberFormat="1" applyFont="1" applyFill="1" applyBorder="1" applyAlignment="1" applyProtection="1">
      <alignment horizontal="center" vertical="center"/>
      <protection locked="0"/>
    </xf>
    <xf numFmtId="0" fontId="65"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2" fontId="6" fillId="0" borderId="11" xfId="59" applyNumberFormat="1" applyFont="1" applyFill="1" applyBorder="1" applyAlignment="1">
      <alignment horizontal="right" vertical="top"/>
      <protection/>
    </xf>
    <xf numFmtId="0" fontId="3" fillId="0" borderId="11" xfId="57" applyNumberFormat="1" applyFont="1" applyFill="1" applyBorder="1" applyAlignment="1">
      <alignment horizontal="center" vertical="center" wrapText="1"/>
      <protection/>
    </xf>
    <xf numFmtId="0" fontId="73" fillId="0" borderId="11" xfId="59" applyNumberFormat="1" applyFont="1" applyFill="1" applyBorder="1" applyAlignment="1">
      <alignment horizontal="center" vertical="center" wrapText="1"/>
      <protection/>
    </xf>
    <xf numFmtId="0" fontId="0" fillId="0" borderId="11" xfId="0" applyFill="1" applyBorder="1" applyAlignment="1">
      <alignment horizontal="center" vertical="center"/>
    </xf>
    <xf numFmtId="0" fontId="2" fillId="0" borderId="11" xfId="57" applyNumberFormat="1" applyFont="1" applyFill="1" applyBorder="1" applyAlignment="1" applyProtection="1">
      <alignment horizontal="center" vertical="center"/>
      <protection locked="0"/>
    </xf>
    <xf numFmtId="0" fontId="2" fillId="0" borderId="11" xfId="57" applyNumberFormat="1" applyFont="1" applyFill="1" applyBorder="1" applyAlignment="1" applyProtection="1">
      <alignment horizontal="center" vertical="center"/>
      <protection/>
    </xf>
    <xf numFmtId="0" fontId="3" fillId="0" borderId="11" xfId="59"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0" fontId="2" fillId="33" borderId="11" xfId="57" applyNumberFormat="1" applyFont="1" applyFill="1" applyBorder="1" applyAlignment="1" applyProtection="1">
      <alignment horizontal="center" vertical="center"/>
      <protection locked="0"/>
    </xf>
    <xf numFmtId="0" fontId="2" fillId="0" borderId="11" xfId="57" applyNumberFormat="1" applyFont="1" applyFill="1" applyBorder="1" applyAlignment="1" applyProtection="1">
      <alignment horizontal="center" vertical="center" wrapText="1"/>
      <protection locked="0"/>
    </xf>
    <xf numFmtId="2" fontId="2" fillId="0" borderId="11" xfId="59" applyNumberFormat="1" applyFont="1" applyFill="1" applyBorder="1" applyAlignment="1">
      <alignment horizontal="center" vertical="center"/>
      <protection/>
    </xf>
    <xf numFmtId="2" fontId="2" fillId="0" borderId="11" xfId="58" applyNumberFormat="1" applyFont="1" applyFill="1" applyBorder="1" applyAlignment="1">
      <alignment horizontal="center" vertical="center"/>
      <protection/>
    </xf>
    <xf numFmtId="0" fontId="3" fillId="0" borderId="11" xfId="59" applyNumberFormat="1" applyFont="1" applyFill="1" applyBorder="1" applyAlignment="1">
      <alignment horizontal="center" vertical="center" wrapText="1"/>
      <protection/>
    </xf>
    <xf numFmtId="0" fontId="2" fillId="0" borderId="11" xfId="59" applyNumberFormat="1" applyFont="1" applyFill="1" applyBorder="1" applyAlignment="1">
      <alignment horizontal="center" vertical="center"/>
      <protection/>
    </xf>
    <xf numFmtId="0" fontId="6" fillId="0" borderId="11" xfId="59" applyNumberFormat="1" applyFont="1" applyFill="1" applyBorder="1" applyAlignment="1">
      <alignment horizontal="center" vertical="center"/>
      <protection/>
    </xf>
    <xf numFmtId="2" fontId="6" fillId="0" borderId="11" xfId="59" applyNumberFormat="1" applyFont="1" applyFill="1" applyBorder="1" applyAlignment="1">
      <alignment horizontal="center" vertical="center"/>
      <protection/>
    </xf>
    <xf numFmtId="0" fontId="74" fillId="0" borderId="11" xfId="0" applyFont="1" applyFill="1" applyBorder="1" applyAlignment="1">
      <alignment horizontal="left" vertical="center" wrapText="1"/>
    </xf>
    <xf numFmtId="0" fontId="67"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75" fillId="0" borderId="11" xfId="0" applyFont="1" applyBorder="1" applyAlignment="1">
      <alignment vertical="top" wrapText="1"/>
    </xf>
    <xf numFmtId="0" fontId="76" fillId="0" borderId="11" xfId="59" applyNumberFormat="1" applyFont="1" applyFill="1" applyBorder="1" applyAlignment="1">
      <alignment horizontal="center" vertical="center" wrapText="1" readingOrder="1"/>
      <protection/>
    </xf>
    <xf numFmtId="0" fontId="75" fillId="0" borderId="11" xfId="0" applyFont="1" applyBorder="1" applyAlignment="1">
      <alignment horizontal="center" vertical="center"/>
    </xf>
    <xf numFmtId="0" fontId="75" fillId="0" borderId="11" xfId="0" applyFont="1" applyBorder="1" applyAlignment="1">
      <alignment vertical="top"/>
    </xf>
    <xf numFmtId="0" fontId="75" fillId="0" borderId="11" xfId="0" applyFont="1" applyBorder="1" applyAlignment="1">
      <alignment horizontal="lef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2" borderId="0" xfId="57" applyNumberFormat="1" applyFont="1" applyFill="1" applyBorder="1" applyAlignment="1">
      <alignment horizontal="left" vertical="center" wrapText="1"/>
      <protection/>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7"/>
  <sheetViews>
    <sheetView showGridLines="0" zoomScale="75" zoomScaleNormal="75" zoomScalePageLayoutView="0" workbookViewId="0" topLeftCell="A1">
      <selection activeCell="A7" sqref="A7:BC7"/>
    </sheetView>
  </sheetViews>
  <sheetFormatPr defaultColWidth="9.140625" defaultRowHeight="15"/>
  <cols>
    <col min="1" max="1" width="14.8515625" style="21" customWidth="1"/>
    <col min="2" max="2" width="68.57421875" style="21" customWidth="1"/>
    <col min="3" max="3" width="10.28125" style="2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1"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hidden="1" customWidth="1"/>
    <col min="54" max="54" width="18.140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104" t="str">
        <f>B2&amp;" BoQ"</f>
        <v>Percentage BoQ</v>
      </c>
      <c r="B1" s="104"/>
      <c r="C1" s="104"/>
      <c r="D1" s="104"/>
      <c r="E1" s="104"/>
      <c r="F1" s="104"/>
      <c r="G1" s="104"/>
      <c r="H1" s="104"/>
      <c r="I1" s="104"/>
      <c r="J1" s="104"/>
      <c r="K1" s="104"/>
      <c r="L1" s="104"/>
      <c r="O1" s="2"/>
      <c r="P1" s="2"/>
      <c r="Q1" s="3"/>
      <c r="IE1" s="3"/>
      <c r="IF1" s="3"/>
      <c r="IG1" s="3"/>
      <c r="IH1" s="3"/>
      <c r="II1" s="3"/>
    </row>
    <row r="2" spans="1:17" s="1" customFormat="1" ht="25.5" customHeight="1" hidden="1">
      <c r="A2" s="23" t="s">
        <v>3</v>
      </c>
      <c r="B2" s="23" t="s">
        <v>44</v>
      </c>
      <c r="C2" s="23" t="s">
        <v>4</v>
      </c>
      <c r="D2" s="23" t="s">
        <v>5</v>
      </c>
      <c r="E2" s="23" t="s">
        <v>6</v>
      </c>
      <c r="J2" s="4"/>
      <c r="K2" s="4"/>
      <c r="L2" s="4"/>
      <c r="O2" s="2"/>
      <c r="P2" s="2"/>
      <c r="Q2" s="3"/>
    </row>
    <row r="3" spans="1:243" s="1" customFormat="1" ht="30" customHeight="1" hidden="1">
      <c r="A3" s="1" t="s">
        <v>51</v>
      </c>
      <c r="C3" s="1" t="s">
        <v>50</v>
      </c>
      <c r="IE3" s="3"/>
      <c r="IF3" s="3"/>
      <c r="IG3" s="3"/>
      <c r="IH3" s="3"/>
      <c r="II3" s="3"/>
    </row>
    <row r="4" spans="1:243" s="5" customFormat="1" ht="30.75" customHeight="1">
      <c r="A4" s="105" t="s">
        <v>47</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IE4" s="6"/>
      <c r="IF4" s="6"/>
      <c r="IG4" s="6"/>
      <c r="IH4" s="6"/>
      <c r="II4" s="6"/>
    </row>
    <row r="5" spans="1:243" s="5" customFormat="1" ht="30.75" customHeight="1">
      <c r="A5" s="105" t="s">
        <v>95</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IE5" s="6"/>
      <c r="IF5" s="6"/>
      <c r="IG5" s="6"/>
      <c r="IH5" s="6"/>
      <c r="II5" s="6"/>
    </row>
    <row r="6" spans="1:243" s="5" customFormat="1" ht="30.75" customHeight="1">
      <c r="A6" s="105" t="s">
        <v>107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IE6" s="6"/>
      <c r="IF6" s="6"/>
      <c r="IG6" s="6"/>
      <c r="IH6" s="6"/>
      <c r="II6" s="6"/>
    </row>
    <row r="7" spans="1:243" s="5" customFormat="1" ht="29.25" customHeight="1">
      <c r="A7" s="106" t="s">
        <v>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IE7" s="6"/>
      <c r="IF7" s="6"/>
      <c r="IG7" s="6"/>
      <c r="IH7" s="6"/>
      <c r="II7" s="6"/>
    </row>
    <row r="8" spans="1:243" s="7" customFormat="1" ht="59.25" customHeight="1">
      <c r="A8" s="24" t="s">
        <v>52</v>
      </c>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9"/>
      <c r="IE8" s="8"/>
      <c r="IF8" s="8"/>
      <c r="IG8" s="8"/>
      <c r="IH8" s="8"/>
      <c r="II8" s="8"/>
    </row>
    <row r="9" spans="1:243" s="9" customFormat="1" ht="61.5" customHeight="1">
      <c r="A9" s="100" t="s">
        <v>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0"/>
      <c r="IF9" s="10"/>
      <c r="IG9" s="10"/>
      <c r="IH9" s="10"/>
      <c r="II9" s="10"/>
    </row>
    <row r="10" spans="1:243" s="12" customFormat="1" ht="18.75" customHeight="1">
      <c r="A10" s="14" t="s">
        <v>10</v>
      </c>
      <c r="B10" s="14" t="s">
        <v>11</v>
      </c>
      <c r="C10" s="14" t="s">
        <v>11</v>
      </c>
      <c r="D10" s="14" t="s">
        <v>10</v>
      </c>
      <c r="E10" s="14" t="s">
        <v>11</v>
      </c>
      <c r="F10" s="14" t="s">
        <v>12</v>
      </c>
      <c r="G10" s="14" t="s">
        <v>12</v>
      </c>
      <c r="H10" s="14" t="s">
        <v>13</v>
      </c>
      <c r="I10" s="14" t="s">
        <v>11</v>
      </c>
      <c r="J10" s="14" t="s">
        <v>10</v>
      </c>
      <c r="K10" s="14" t="s">
        <v>14</v>
      </c>
      <c r="L10" s="14" t="s">
        <v>11</v>
      </c>
      <c r="M10" s="14" t="s">
        <v>10</v>
      </c>
      <c r="N10" s="14" t="s">
        <v>12</v>
      </c>
      <c r="O10" s="14" t="s">
        <v>12</v>
      </c>
      <c r="P10" s="14" t="s">
        <v>12</v>
      </c>
      <c r="Q10" s="14" t="s">
        <v>12</v>
      </c>
      <c r="R10" s="14" t="s">
        <v>13</v>
      </c>
      <c r="S10" s="14" t="s">
        <v>13</v>
      </c>
      <c r="T10" s="14" t="s">
        <v>12</v>
      </c>
      <c r="U10" s="14" t="s">
        <v>12</v>
      </c>
      <c r="V10" s="14" t="s">
        <v>12</v>
      </c>
      <c r="W10" s="14" t="s">
        <v>12</v>
      </c>
      <c r="X10" s="14" t="s">
        <v>13</v>
      </c>
      <c r="Y10" s="14" t="s">
        <v>13</v>
      </c>
      <c r="Z10" s="14" t="s">
        <v>12</v>
      </c>
      <c r="AA10" s="14" t="s">
        <v>12</v>
      </c>
      <c r="AB10" s="14" t="s">
        <v>12</v>
      </c>
      <c r="AC10" s="14" t="s">
        <v>12</v>
      </c>
      <c r="AD10" s="14" t="s">
        <v>13</v>
      </c>
      <c r="AE10" s="14" t="s">
        <v>13</v>
      </c>
      <c r="AF10" s="14" t="s">
        <v>12</v>
      </c>
      <c r="AG10" s="14" t="s">
        <v>12</v>
      </c>
      <c r="AH10" s="14" t="s">
        <v>12</v>
      </c>
      <c r="AI10" s="14" t="s">
        <v>12</v>
      </c>
      <c r="AJ10" s="14" t="s">
        <v>13</v>
      </c>
      <c r="AK10" s="14" t="s">
        <v>13</v>
      </c>
      <c r="AL10" s="14" t="s">
        <v>12</v>
      </c>
      <c r="AM10" s="14" t="s">
        <v>12</v>
      </c>
      <c r="AN10" s="14" t="s">
        <v>12</v>
      </c>
      <c r="AO10" s="14" t="s">
        <v>12</v>
      </c>
      <c r="AP10" s="14" t="s">
        <v>13</v>
      </c>
      <c r="AQ10" s="14" t="s">
        <v>13</v>
      </c>
      <c r="AR10" s="14" t="s">
        <v>12</v>
      </c>
      <c r="AS10" s="14" t="s">
        <v>12</v>
      </c>
      <c r="AT10" s="14" t="s">
        <v>10</v>
      </c>
      <c r="AU10" s="14" t="s">
        <v>10</v>
      </c>
      <c r="AV10" s="14" t="s">
        <v>13</v>
      </c>
      <c r="AW10" s="14" t="s">
        <v>13</v>
      </c>
      <c r="AX10" s="14" t="s">
        <v>10</v>
      </c>
      <c r="AY10" s="14" t="s">
        <v>10</v>
      </c>
      <c r="AZ10" s="14" t="s">
        <v>15</v>
      </c>
      <c r="BA10" s="14" t="s">
        <v>10</v>
      </c>
      <c r="BB10" s="14" t="s">
        <v>10</v>
      </c>
      <c r="BC10" s="14" t="s">
        <v>11</v>
      </c>
      <c r="IE10" s="13"/>
      <c r="IF10" s="13"/>
      <c r="IG10" s="13"/>
      <c r="IH10" s="13"/>
      <c r="II10" s="13"/>
    </row>
    <row r="11" spans="1:243" s="12" customFormat="1" ht="94.5" customHeight="1">
      <c r="A11" s="14" t="s">
        <v>0</v>
      </c>
      <c r="B11" s="14" t="s">
        <v>16</v>
      </c>
      <c r="C11" s="14" t="s">
        <v>1</v>
      </c>
      <c r="D11" s="14" t="s">
        <v>17</v>
      </c>
      <c r="E11" s="14" t="s">
        <v>18</v>
      </c>
      <c r="F11" s="14" t="s">
        <v>97</v>
      </c>
      <c r="G11" s="14"/>
      <c r="H11" s="14"/>
      <c r="I11" s="14" t="s">
        <v>19</v>
      </c>
      <c r="J11" s="14" t="s">
        <v>20</v>
      </c>
      <c r="K11" s="14" t="s">
        <v>21</v>
      </c>
      <c r="L11" s="14" t="s">
        <v>22</v>
      </c>
      <c r="M11" s="61" t="s">
        <v>23</v>
      </c>
      <c r="N11" s="14" t="s">
        <v>24</v>
      </c>
      <c r="O11" s="14" t="s">
        <v>25</v>
      </c>
      <c r="P11" s="14" t="s">
        <v>26</v>
      </c>
      <c r="Q11" s="14" t="s">
        <v>27</v>
      </c>
      <c r="R11" s="14"/>
      <c r="S11" s="14"/>
      <c r="T11" s="14" t="s">
        <v>28</v>
      </c>
      <c r="U11" s="14" t="s">
        <v>29</v>
      </c>
      <c r="V11" s="14" t="s">
        <v>30</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62" t="s">
        <v>96</v>
      </c>
      <c r="BB11" s="63" t="s">
        <v>31</v>
      </c>
      <c r="BC11" s="63" t="s">
        <v>32</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7</v>
      </c>
      <c r="IE12" s="13"/>
      <c r="IF12" s="13"/>
      <c r="IG12" s="13"/>
      <c r="IH12" s="13"/>
      <c r="II12" s="13"/>
    </row>
    <row r="13" spans="1:243" s="12" customFormat="1" ht="36.75" customHeight="1">
      <c r="A13" s="75">
        <v>1</v>
      </c>
      <c r="B13" s="90" t="s">
        <v>108</v>
      </c>
      <c r="C13" s="76" t="s">
        <v>33</v>
      </c>
      <c r="D13" s="77">
        <v>1</v>
      </c>
      <c r="E13" s="77" t="s">
        <v>98</v>
      </c>
      <c r="F13" s="77">
        <v>550000</v>
      </c>
      <c r="G13" s="78"/>
      <c r="H13" s="79"/>
      <c r="I13" s="80" t="s">
        <v>35</v>
      </c>
      <c r="J13" s="81">
        <f>IF(I13="Less(-)",-1,1)</f>
        <v>1</v>
      </c>
      <c r="K13" s="78" t="s">
        <v>46</v>
      </c>
      <c r="L13" s="78" t="s">
        <v>6</v>
      </c>
      <c r="M13" s="82"/>
      <c r="N13" s="78"/>
      <c r="O13" s="78"/>
      <c r="P13" s="83"/>
      <c r="Q13" s="78"/>
      <c r="R13" s="78"/>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4">
        <f>total_amount_ba($B$2,$D$2,D13,F13,J13,K13,M13)</f>
        <v>550000</v>
      </c>
      <c r="BB13" s="85">
        <f>BA13+SUM(N13:AZ13)</f>
        <v>550000</v>
      </c>
      <c r="BC13" s="86" t="str">
        <f>SpellNumber(L13,BB13)</f>
        <v>INR  Five Lakh Fifty Thousand    Only</v>
      </c>
      <c r="IE13" s="13"/>
      <c r="IF13" s="13"/>
      <c r="IG13" s="13"/>
      <c r="IH13" s="13"/>
      <c r="II13" s="13"/>
    </row>
    <row r="14" spans="1:243" s="15" customFormat="1" ht="34.5" customHeight="1">
      <c r="A14" s="87" t="s">
        <v>41</v>
      </c>
      <c r="B14" s="87"/>
      <c r="C14" s="76"/>
      <c r="D14" s="80"/>
      <c r="E14" s="80"/>
      <c r="F14" s="80"/>
      <c r="G14" s="80"/>
      <c r="H14" s="88"/>
      <c r="I14" s="88"/>
      <c r="J14" s="88"/>
      <c r="K14" s="88"/>
      <c r="L14" s="80"/>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9">
        <f>SUM(BA13:BA13)</f>
        <v>550000</v>
      </c>
      <c r="BB14" s="89">
        <f>SUM(BB13:BB13)</f>
        <v>550000</v>
      </c>
      <c r="BC14" s="86" t="str">
        <f>SpellNumber($E$2,BB14)</f>
        <v>INR  Five Lakh Fifty Thousand    Only</v>
      </c>
      <c r="IE14" s="16">
        <v>4</v>
      </c>
      <c r="IF14" s="16" t="s">
        <v>36</v>
      </c>
      <c r="IG14" s="16" t="s">
        <v>40</v>
      </c>
      <c r="IH14" s="16">
        <v>10</v>
      </c>
      <c r="II14" s="16" t="s">
        <v>34</v>
      </c>
    </row>
    <row r="15" spans="1:243" s="19" customFormat="1" ht="33.75" customHeight="1">
      <c r="A15" s="26" t="s">
        <v>49</v>
      </c>
      <c r="B15" s="26"/>
      <c r="C15" s="65"/>
      <c r="D15" s="66"/>
      <c r="E15" s="67" t="s">
        <v>42</v>
      </c>
      <c r="F15" s="68"/>
      <c r="G15" s="69"/>
      <c r="H15" s="70"/>
      <c r="I15" s="70"/>
      <c r="J15" s="70"/>
      <c r="K15" s="71"/>
      <c r="L15" s="72"/>
      <c r="M15" s="73"/>
      <c r="N15" s="70"/>
      <c r="O15" s="64"/>
      <c r="P15" s="64"/>
      <c r="Q15" s="64"/>
      <c r="R15" s="64"/>
      <c r="S15" s="64"/>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50">
        <f>IF(ISBLANK(F15),0,IF(E15="Excess (+)",ROUND(BA14+(BA14*F15),2),IF(E15="Less (-)",ROUND(BA14+(BA14*F15*(-1)),2),IF(E15="At Par",BA14,0))))</f>
        <v>0</v>
      </c>
      <c r="BB15" s="74">
        <f>ROUND(BA15,0)</f>
        <v>0</v>
      </c>
      <c r="BC15" s="25" t="str">
        <f>SpellNumber($E$2,BB15)</f>
        <v>INR Zero Only</v>
      </c>
      <c r="IE15" s="20"/>
      <c r="IF15" s="20"/>
      <c r="IG15" s="20"/>
      <c r="IH15" s="20"/>
      <c r="II15" s="20"/>
    </row>
    <row r="16" spans="1:243" s="19" customFormat="1" ht="41.25" customHeight="1">
      <c r="A16" s="26" t="s">
        <v>48</v>
      </c>
      <c r="B16" s="26"/>
      <c r="C16" s="103" t="str">
        <f>SpellNumber($E$2,BB15)</f>
        <v>INR Zero Only</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IE16" s="20"/>
      <c r="IF16" s="20"/>
      <c r="IG16" s="20"/>
      <c r="IH16" s="20"/>
      <c r="II16" s="20"/>
    </row>
    <row r="17" spans="3:243" s="12" customFormat="1" ht="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autoFilter ref="F1:F17"/>
  <mergeCells count="8">
    <mergeCell ref="A9:BC9"/>
    <mergeCell ref="C16:BC16"/>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C2">
      <formula1>"Normal, SingleWindow, Alternate"</formula1>
    </dataValidation>
    <dataValidation type="list" allowBlank="1" showInputMessage="1" showErrorMessage="1" sqref="E15">
      <formula1>"Select, Excess (+), Less (-)"</formula1>
    </dataValidation>
    <dataValidation allowBlank="1" showInputMessage="1" showErrorMessage="1" promptTitle="Itemcode/Make" prompt="Please enter text" sqref="C13:C14"/>
    <dataValidation type="list" allowBlank="1" showInputMessage="1" showErrorMessage="1" sqref="L13">
      <formula1>"INR"</formula1>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K1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1">
    <tabColor theme="4" tint="-0.4999699890613556"/>
  </sheetPr>
  <dimension ref="A1:II39"/>
  <sheetViews>
    <sheetView showGridLines="0" zoomScale="55" zoomScaleNormal="55" zoomScalePageLayoutView="0" workbookViewId="0" topLeftCell="B1">
      <selection activeCell="L15" sqref="L15"/>
    </sheetView>
  </sheetViews>
  <sheetFormatPr defaultColWidth="9.140625" defaultRowHeight="15"/>
  <cols>
    <col min="1" max="1" width="14.28125" style="21" customWidth="1"/>
    <col min="2" max="2" width="98.00390625" style="9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113" t="str">
        <f>B2&amp;" BoQ"</f>
        <v>Item Wise BoQ</v>
      </c>
      <c r="B1" s="113"/>
      <c r="C1" s="113"/>
      <c r="D1" s="113"/>
      <c r="E1" s="113"/>
      <c r="F1" s="113"/>
      <c r="G1" s="113"/>
      <c r="H1" s="113"/>
      <c r="I1" s="113"/>
      <c r="J1" s="113"/>
      <c r="K1" s="113"/>
      <c r="L1" s="113"/>
      <c r="O1" s="2"/>
      <c r="P1" s="2"/>
      <c r="Q1" s="3"/>
      <c r="IE1" s="3"/>
      <c r="IF1" s="3"/>
      <c r="IG1" s="3"/>
      <c r="IH1" s="3"/>
      <c r="II1" s="3"/>
    </row>
    <row r="2" spans="1:17" s="1" customFormat="1" ht="25.5" customHeight="1" hidden="1">
      <c r="A2" s="23" t="s">
        <v>3</v>
      </c>
      <c r="B2" s="91" t="s">
        <v>45</v>
      </c>
      <c r="C2" s="23" t="s">
        <v>4</v>
      </c>
      <c r="D2" s="23" t="s">
        <v>5</v>
      </c>
      <c r="E2" s="23" t="s">
        <v>6</v>
      </c>
      <c r="J2" s="4"/>
      <c r="K2" s="4"/>
      <c r="L2" s="4"/>
      <c r="O2" s="2"/>
      <c r="P2" s="2"/>
      <c r="Q2" s="3"/>
    </row>
    <row r="3" spans="1:243" s="1" customFormat="1" ht="30" customHeight="1" hidden="1">
      <c r="A3" s="1" t="s">
        <v>7</v>
      </c>
      <c r="B3" s="92"/>
      <c r="IE3" s="3"/>
      <c r="IF3" s="3"/>
      <c r="IG3" s="3"/>
      <c r="IH3" s="3"/>
      <c r="II3" s="3"/>
    </row>
    <row r="4" spans="1:243" s="5" customFormat="1" ht="30" customHeight="1">
      <c r="A4" s="105" t="s">
        <v>47</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IE4" s="6"/>
      <c r="IF4" s="6"/>
      <c r="IG4" s="6"/>
      <c r="IH4" s="6"/>
      <c r="II4" s="6"/>
    </row>
    <row r="5" spans="1:243" s="5" customFormat="1" ht="30" customHeight="1">
      <c r="A5" s="105" t="s">
        <v>99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IE5" s="6"/>
      <c r="IF5" s="6"/>
      <c r="IG5" s="6"/>
      <c r="IH5" s="6"/>
      <c r="II5" s="6"/>
    </row>
    <row r="6" spans="1:243" s="5" customFormat="1" ht="30" customHeight="1">
      <c r="A6" s="105" t="s">
        <v>107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IE6" s="6"/>
      <c r="IF6" s="6"/>
      <c r="IG6" s="6"/>
      <c r="IH6" s="6"/>
      <c r="II6" s="6"/>
    </row>
    <row r="7" spans="1:243" s="5" customFormat="1" ht="29.25" customHeight="1" hidden="1">
      <c r="A7" s="106" t="s">
        <v>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IE7" s="6"/>
      <c r="IF7" s="6"/>
      <c r="IG7" s="6"/>
      <c r="IH7" s="6"/>
      <c r="II7" s="6"/>
    </row>
    <row r="8" spans="1:243" s="7" customFormat="1" ht="61.5" customHeight="1">
      <c r="A8" s="24" t="s">
        <v>52</v>
      </c>
      <c r="B8" s="107"/>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6"/>
      <c r="IE8" s="8"/>
      <c r="IF8" s="8"/>
      <c r="IG8" s="8"/>
      <c r="IH8" s="8"/>
      <c r="II8" s="8"/>
    </row>
    <row r="9" spans="1:243" s="9" customFormat="1" ht="61.5" customHeight="1">
      <c r="A9" s="100" t="s">
        <v>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2"/>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18</v>
      </c>
      <c r="F11" s="42" t="s">
        <v>59</v>
      </c>
      <c r="G11" s="42"/>
      <c r="H11" s="42"/>
      <c r="I11" s="42" t="s">
        <v>19</v>
      </c>
      <c r="J11" s="42" t="s">
        <v>20</v>
      </c>
      <c r="K11" s="42" t="s">
        <v>21</v>
      </c>
      <c r="L11" s="42" t="s">
        <v>22</v>
      </c>
      <c r="M11" s="43" t="s">
        <v>94</v>
      </c>
      <c r="N11" s="42" t="s">
        <v>60</v>
      </c>
      <c r="O11" s="42" t="s">
        <v>61</v>
      </c>
      <c r="P11" s="42" t="s">
        <v>58</v>
      </c>
      <c r="Q11" s="42" t="s">
        <v>57</v>
      </c>
      <c r="R11" s="42" t="s">
        <v>56</v>
      </c>
      <c r="S11" s="42" t="s">
        <v>55</v>
      </c>
      <c r="T11" s="42" t="s">
        <v>54</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53</v>
      </c>
      <c r="BB11" s="44" t="s">
        <v>93</v>
      </c>
      <c r="BC11" s="45" t="s">
        <v>32</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97.5" customHeight="1">
      <c r="A13" s="51">
        <v>1</v>
      </c>
      <c r="B13" s="95" t="s">
        <v>76</v>
      </c>
      <c r="C13" s="96" t="s">
        <v>33</v>
      </c>
      <c r="D13" s="97">
        <v>20</v>
      </c>
      <c r="E13" s="97" t="s">
        <v>34</v>
      </c>
      <c r="F13" s="60"/>
      <c r="G13" s="60"/>
      <c r="H13" s="60"/>
      <c r="I13" s="52" t="s">
        <v>35</v>
      </c>
      <c r="J13" s="53">
        <f>IF(I13="Less(-)",-1,1)</f>
        <v>1</v>
      </c>
      <c r="K13" s="54" t="s">
        <v>46</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94">
        <f>BA13+SUM(N13:AZ13)</f>
        <v>0</v>
      </c>
      <c r="BC13" s="25" t="str">
        <f>SpellNumber(L13,BB13)</f>
        <v>INR Zero Only</v>
      </c>
    </row>
    <row r="14" spans="1:55" ht="99" customHeight="1">
      <c r="A14" s="51">
        <v>2</v>
      </c>
      <c r="B14" s="95" t="s">
        <v>100</v>
      </c>
      <c r="C14" s="96"/>
      <c r="D14" s="96"/>
      <c r="E14" s="96"/>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row>
    <row r="15" spans="1:55" ht="53.25" customHeight="1">
      <c r="A15" s="51">
        <v>3</v>
      </c>
      <c r="B15" s="95" t="s">
        <v>77</v>
      </c>
      <c r="C15" s="96" t="s">
        <v>37</v>
      </c>
      <c r="D15" s="97">
        <v>2</v>
      </c>
      <c r="E15" s="97" t="s">
        <v>34</v>
      </c>
      <c r="F15" s="59"/>
      <c r="G15" s="54"/>
      <c r="H15" s="54"/>
      <c r="I15" s="52" t="s">
        <v>35</v>
      </c>
      <c r="J15" s="53">
        <f aca="true" t="shared" si="0" ref="J15:J35">IF(I15="Less(-)",-1,1)</f>
        <v>1</v>
      </c>
      <c r="K15" s="54" t="s">
        <v>46</v>
      </c>
      <c r="L15" s="54" t="s">
        <v>6</v>
      </c>
      <c r="M15" s="58"/>
      <c r="N15" s="54"/>
      <c r="O15" s="54"/>
      <c r="P15" s="56"/>
      <c r="Q15" s="54"/>
      <c r="R15" s="54"/>
      <c r="S15" s="5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 aca="true" t="shared" si="1" ref="BA15:BA35">D15*M15</f>
        <v>0</v>
      </c>
      <c r="BB15" s="94">
        <f aca="true" t="shared" si="2" ref="BB15:BB35">BA15+SUM(N15:AZ15)</f>
        <v>0</v>
      </c>
      <c r="BC15" s="25" t="str">
        <f aca="true" t="shared" si="3" ref="BC15:BC35">SpellNumber(L15,BB15)</f>
        <v>INR Zero Only</v>
      </c>
    </row>
    <row r="16" spans="1:55" ht="100.5" customHeight="1">
      <c r="A16" s="51">
        <v>4</v>
      </c>
      <c r="B16" s="95" t="s">
        <v>92</v>
      </c>
      <c r="C16" s="96"/>
      <c r="D16" s="96"/>
      <c r="E16" s="96"/>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row>
    <row r="17" spans="1:55" ht="18.75">
      <c r="A17" s="51">
        <v>5</v>
      </c>
      <c r="B17" s="95" t="s">
        <v>78</v>
      </c>
      <c r="C17" s="96" t="s">
        <v>38</v>
      </c>
      <c r="D17" s="97">
        <v>5</v>
      </c>
      <c r="E17" s="97" t="s">
        <v>34</v>
      </c>
      <c r="F17" s="59"/>
      <c r="G17" s="54"/>
      <c r="H17" s="54"/>
      <c r="I17" s="52" t="s">
        <v>35</v>
      </c>
      <c r="J17" s="53">
        <f t="shared" si="0"/>
        <v>1</v>
      </c>
      <c r="K17" s="54" t="s">
        <v>46</v>
      </c>
      <c r="L17" s="54" t="s">
        <v>6</v>
      </c>
      <c r="M17" s="58"/>
      <c r="N17" s="54"/>
      <c r="O17" s="54"/>
      <c r="P17" s="56"/>
      <c r="Q17" s="54"/>
      <c r="R17" s="54"/>
      <c r="S17" s="5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7">
        <f t="shared" si="1"/>
        <v>0</v>
      </c>
      <c r="BB17" s="94">
        <f t="shared" si="2"/>
        <v>0</v>
      </c>
      <c r="BC17" s="25" t="str">
        <f t="shared" si="3"/>
        <v>INR Zero Only</v>
      </c>
    </row>
    <row r="18" spans="1:55" ht="18.75">
      <c r="A18" s="51">
        <v>6</v>
      </c>
      <c r="B18" s="95" t="s">
        <v>79</v>
      </c>
      <c r="C18" s="96"/>
      <c r="D18" s="96"/>
      <c r="E18" s="96"/>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row>
    <row r="19" spans="1:55" ht="37.5">
      <c r="A19" s="51">
        <v>7</v>
      </c>
      <c r="B19" s="95" t="s">
        <v>80</v>
      </c>
      <c r="C19" s="96" t="s">
        <v>39</v>
      </c>
      <c r="D19" s="97">
        <v>2</v>
      </c>
      <c r="E19" s="97" t="s">
        <v>34</v>
      </c>
      <c r="F19" s="59"/>
      <c r="G19" s="54"/>
      <c r="H19" s="54"/>
      <c r="I19" s="52" t="s">
        <v>35</v>
      </c>
      <c r="J19" s="53">
        <f t="shared" si="0"/>
        <v>1</v>
      </c>
      <c r="K19" s="54" t="s">
        <v>46</v>
      </c>
      <c r="L19" s="54" t="s">
        <v>6</v>
      </c>
      <c r="M19" s="58"/>
      <c r="N19" s="54"/>
      <c r="O19" s="54"/>
      <c r="P19" s="56"/>
      <c r="Q19" s="54"/>
      <c r="R19" s="54"/>
      <c r="S19" s="5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7">
        <f t="shared" si="1"/>
        <v>0</v>
      </c>
      <c r="BB19" s="94">
        <f t="shared" si="2"/>
        <v>0</v>
      </c>
      <c r="BC19" s="25" t="str">
        <f t="shared" si="3"/>
        <v>INR Zero Only</v>
      </c>
    </row>
    <row r="20" spans="1:55" ht="69" customHeight="1">
      <c r="A20" s="51">
        <v>8</v>
      </c>
      <c r="B20" s="95" t="s">
        <v>81</v>
      </c>
      <c r="C20" s="96"/>
      <c r="D20" s="96"/>
      <c r="E20" s="96"/>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6.25" customHeight="1">
      <c r="A21" s="51">
        <v>9</v>
      </c>
      <c r="B21" s="95" t="s">
        <v>82</v>
      </c>
      <c r="C21" s="96" t="s">
        <v>40</v>
      </c>
      <c r="D21" s="97">
        <v>5</v>
      </c>
      <c r="E21" s="97" t="s">
        <v>34</v>
      </c>
      <c r="F21" s="60"/>
      <c r="G21" s="60"/>
      <c r="H21" s="60"/>
      <c r="I21" s="52" t="s">
        <v>35</v>
      </c>
      <c r="J21" s="53">
        <f t="shared" si="0"/>
        <v>1</v>
      </c>
      <c r="K21" s="54" t="s">
        <v>46</v>
      </c>
      <c r="L21" s="54" t="s">
        <v>6</v>
      </c>
      <c r="M21" s="58"/>
      <c r="N21" s="54"/>
      <c r="O21" s="54"/>
      <c r="P21" s="56"/>
      <c r="Q21" s="54"/>
      <c r="R21" s="54"/>
      <c r="S21" s="5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 t="shared" si="1"/>
        <v>0</v>
      </c>
      <c r="BB21" s="94">
        <f t="shared" si="2"/>
        <v>0</v>
      </c>
      <c r="BC21" s="25" t="str">
        <f t="shared" si="3"/>
        <v>INR Zero Only</v>
      </c>
    </row>
    <row r="22" spans="1:55" ht="26.25" customHeight="1">
      <c r="A22" s="51">
        <v>10</v>
      </c>
      <c r="B22" s="95" t="s">
        <v>83</v>
      </c>
      <c r="C22" s="96" t="s">
        <v>63</v>
      </c>
      <c r="D22" s="97">
        <v>5</v>
      </c>
      <c r="E22" s="97" t="s">
        <v>34</v>
      </c>
      <c r="F22" s="59"/>
      <c r="G22" s="54"/>
      <c r="H22" s="54"/>
      <c r="I22" s="52" t="s">
        <v>35</v>
      </c>
      <c r="J22" s="53">
        <f t="shared" si="0"/>
        <v>1</v>
      </c>
      <c r="K22" s="54" t="s">
        <v>46</v>
      </c>
      <c r="L22" s="54" t="s">
        <v>6</v>
      </c>
      <c r="M22" s="58"/>
      <c r="N22" s="54"/>
      <c r="O22" s="54"/>
      <c r="P22" s="56"/>
      <c r="Q22" s="54"/>
      <c r="R22" s="54"/>
      <c r="S22" s="5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7">
        <f t="shared" si="1"/>
        <v>0</v>
      </c>
      <c r="BB22" s="94">
        <f t="shared" si="2"/>
        <v>0</v>
      </c>
      <c r="BC22" s="25" t="str">
        <f t="shared" si="3"/>
        <v>INR Zero Only</v>
      </c>
    </row>
    <row r="23" spans="1:55" ht="28.5" customHeight="1">
      <c r="A23" s="51">
        <v>11</v>
      </c>
      <c r="B23" s="95" t="s">
        <v>84</v>
      </c>
      <c r="C23" s="96"/>
      <c r="D23" s="96"/>
      <c r="E23" s="96"/>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row>
    <row r="24" spans="1:55" ht="68.25" customHeight="1">
      <c r="A24" s="51">
        <v>12</v>
      </c>
      <c r="B24" s="95" t="s">
        <v>85</v>
      </c>
      <c r="C24" s="96" t="s">
        <v>64</v>
      </c>
      <c r="D24" s="97">
        <v>2</v>
      </c>
      <c r="E24" s="97" t="s">
        <v>34</v>
      </c>
      <c r="F24" s="60"/>
      <c r="G24" s="60"/>
      <c r="H24" s="60"/>
      <c r="I24" s="52" t="s">
        <v>35</v>
      </c>
      <c r="J24" s="53">
        <f t="shared" si="0"/>
        <v>1</v>
      </c>
      <c r="K24" s="54" t="s">
        <v>46</v>
      </c>
      <c r="L24" s="54" t="s">
        <v>6</v>
      </c>
      <c r="M24" s="58"/>
      <c r="N24" s="54"/>
      <c r="O24" s="54"/>
      <c r="P24" s="56"/>
      <c r="Q24" s="54"/>
      <c r="R24" s="54"/>
      <c r="S24" s="5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 t="shared" si="1"/>
        <v>0</v>
      </c>
      <c r="BB24" s="94">
        <f t="shared" si="2"/>
        <v>0</v>
      </c>
      <c r="BC24" s="25" t="str">
        <f t="shared" si="3"/>
        <v>INR Zero Only</v>
      </c>
    </row>
    <row r="25" spans="1:55" ht="67.5" customHeight="1">
      <c r="A25" s="51">
        <v>13</v>
      </c>
      <c r="B25" s="95" t="s">
        <v>86</v>
      </c>
      <c r="C25" s="96" t="s">
        <v>65</v>
      </c>
      <c r="D25" s="97">
        <v>2</v>
      </c>
      <c r="E25" s="97" t="s">
        <v>34</v>
      </c>
      <c r="F25" s="59"/>
      <c r="G25" s="54"/>
      <c r="H25" s="54"/>
      <c r="I25" s="52" t="s">
        <v>35</v>
      </c>
      <c r="J25" s="53">
        <f t="shared" si="0"/>
        <v>1</v>
      </c>
      <c r="K25" s="54" t="s">
        <v>46</v>
      </c>
      <c r="L25" s="54" t="s">
        <v>6</v>
      </c>
      <c r="M25" s="58"/>
      <c r="N25" s="54"/>
      <c r="O25" s="54"/>
      <c r="P25" s="56"/>
      <c r="Q25" s="54"/>
      <c r="R25" s="54"/>
      <c r="S25" s="5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7">
        <f t="shared" si="1"/>
        <v>0</v>
      </c>
      <c r="BB25" s="94">
        <f t="shared" si="2"/>
        <v>0</v>
      </c>
      <c r="BC25" s="25" t="str">
        <f t="shared" si="3"/>
        <v>INR Zero Only</v>
      </c>
    </row>
    <row r="26" spans="1:55" ht="37.5">
      <c r="A26" s="51">
        <v>14</v>
      </c>
      <c r="B26" s="95" t="s">
        <v>106</v>
      </c>
      <c r="C26" s="96" t="s">
        <v>66</v>
      </c>
      <c r="D26" s="97">
        <v>1000</v>
      </c>
      <c r="E26" s="97" t="s">
        <v>87</v>
      </c>
      <c r="F26" s="59"/>
      <c r="G26" s="54"/>
      <c r="H26" s="54"/>
      <c r="I26" s="52" t="s">
        <v>35</v>
      </c>
      <c r="J26" s="53">
        <f t="shared" si="0"/>
        <v>1</v>
      </c>
      <c r="K26" s="54" t="s">
        <v>46</v>
      </c>
      <c r="L26" s="54" t="s">
        <v>6</v>
      </c>
      <c r="M26" s="58"/>
      <c r="N26" s="54"/>
      <c r="O26" s="54"/>
      <c r="P26" s="56"/>
      <c r="Q26" s="54"/>
      <c r="R26" s="54"/>
      <c r="S26" s="5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7">
        <f t="shared" si="1"/>
        <v>0</v>
      </c>
      <c r="BB26" s="94">
        <f t="shared" si="2"/>
        <v>0</v>
      </c>
      <c r="BC26" s="25" t="str">
        <f t="shared" si="3"/>
        <v>INR Zero Only</v>
      </c>
    </row>
    <row r="27" spans="1:55" ht="30.75" customHeight="1">
      <c r="A27" s="51">
        <v>15</v>
      </c>
      <c r="B27" s="95" t="s">
        <v>88</v>
      </c>
      <c r="C27" s="96" t="s">
        <v>67</v>
      </c>
      <c r="D27" s="97">
        <v>20</v>
      </c>
      <c r="E27" s="97" t="s">
        <v>34</v>
      </c>
      <c r="F27" s="60"/>
      <c r="G27" s="60"/>
      <c r="H27" s="60"/>
      <c r="I27" s="52" t="s">
        <v>35</v>
      </c>
      <c r="J27" s="53">
        <f t="shared" si="0"/>
        <v>1</v>
      </c>
      <c r="K27" s="54" t="s">
        <v>46</v>
      </c>
      <c r="L27" s="54" t="s">
        <v>6</v>
      </c>
      <c r="M27" s="58"/>
      <c r="N27" s="54"/>
      <c r="O27" s="54"/>
      <c r="P27" s="56"/>
      <c r="Q27" s="54"/>
      <c r="R27" s="54"/>
      <c r="S27" s="5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7">
        <f t="shared" si="1"/>
        <v>0</v>
      </c>
      <c r="BB27" s="94">
        <f t="shared" si="2"/>
        <v>0</v>
      </c>
      <c r="BC27" s="25" t="str">
        <f t="shared" si="3"/>
        <v>INR Zero Only</v>
      </c>
    </row>
    <row r="28" spans="1:55" ht="30.75" customHeight="1">
      <c r="A28" s="51">
        <v>16</v>
      </c>
      <c r="B28" s="95" t="s">
        <v>89</v>
      </c>
      <c r="C28" s="96" t="s">
        <v>68</v>
      </c>
      <c r="D28" s="97">
        <v>5</v>
      </c>
      <c r="E28" s="97" t="s">
        <v>34</v>
      </c>
      <c r="F28" s="59"/>
      <c r="G28" s="54"/>
      <c r="H28" s="54"/>
      <c r="I28" s="52" t="s">
        <v>35</v>
      </c>
      <c r="J28" s="53">
        <f t="shared" si="0"/>
        <v>1</v>
      </c>
      <c r="K28" s="54" t="s">
        <v>46</v>
      </c>
      <c r="L28" s="54" t="s">
        <v>6</v>
      </c>
      <c r="M28" s="58"/>
      <c r="N28" s="54"/>
      <c r="O28" s="54"/>
      <c r="P28" s="56"/>
      <c r="Q28" s="54"/>
      <c r="R28" s="54"/>
      <c r="S28" s="5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7">
        <f t="shared" si="1"/>
        <v>0</v>
      </c>
      <c r="BB28" s="94">
        <f t="shared" si="2"/>
        <v>0</v>
      </c>
      <c r="BC28" s="25" t="str">
        <f t="shared" si="3"/>
        <v>INR Zero Only</v>
      </c>
    </row>
    <row r="29" spans="1:55" ht="30.75" customHeight="1">
      <c r="A29" s="51">
        <v>17</v>
      </c>
      <c r="B29" s="95" t="s">
        <v>90</v>
      </c>
      <c r="C29" s="96" t="s">
        <v>69</v>
      </c>
      <c r="D29" s="97">
        <v>5</v>
      </c>
      <c r="E29" s="97" t="s">
        <v>34</v>
      </c>
      <c r="F29" s="59"/>
      <c r="G29" s="54"/>
      <c r="H29" s="54"/>
      <c r="I29" s="52" t="s">
        <v>35</v>
      </c>
      <c r="J29" s="53">
        <f t="shared" si="0"/>
        <v>1</v>
      </c>
      <c r="K29" s="54" t="s">
        <v>46</v>
      </c>
      <c r="L29" s="54" t="s">
        <v>6</v>
      </c>
      <c r="M29" s="58"/>
      <c r="N29" s="54"/>
      <c r="O29" s="54"/>
      <c r="P29" s="56"/>
      <c r="Q29" s="54"/>
      <c r="R29" s="54"/>
      <c r="S29" s="5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7">
        <f t="shared" si="1"/>
        <v>0</v>
      </c>
      <c r="BB29" s="94">
        <f t="shared" si="2"/>
        <v>0</v>
      </c>
      <c r="BC29" s="25" t="str">
        <f t="shared" si="3"/>
        <v>INR Zero Only</v>
      </c>
    </row>
    <row r="30" spans="1:55" ht="30.75" customHeight="1">
      <c r="A30" s="51">
        <v>18</v>
      </c>
      <c r="B30" s="95" t="s">
        <v>91</v>
      </c>
      <c r="C30" s="96" t="s">
        <v>70</v>
      </c>
      <c r="D30" s="97">
        <v>5</v>
      </c>
      <c r="E30" s="97" t="s">
        <v>34</v>
      </c>
      <c r="F30" s="60"/>
      <c r="G30" s="60"/>
      <c r="H30" s="60"/>
      <c r="I30" s="52" t="s">
        <v>35</v>
      </c>
      <c r="J30" s="53">
        <f t="shared" si="0"/>
        <v>1</v>
      </c>
      <c r="K30" s="54" t="s">
        <v>46</v>
      </c>
      <c r="L30" s="54" t="s">
        <v>6</v>
      </c>
      <c r="M30" s="58"/>
      <c r="N30" s="54"/>
      <c r="O30" s="54"/>
      <c r="P30" s="56"/>
      <c r="Q30" s="54"/>
      <c r="R30" s="54"/>
      <c r="S30" s="56"/>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7">
        <f t="shared" si="1"/>
        <v>0</v>
      </c>
      <c r="BB30" s="94">
        <f t="shared" si="2"/>
        <v>0</v>
      </c>
      <c r="BC30" s="25" t="str">
        <f t="shared" si="3"/>
        <v>INR Zero Only</v>
      </c>
    </row>
    <row r="31" spans="1:55" ht="30.75" customHeight="1">
      <c r="A31" s="51">
        <v>19</v>
      </c>
      <c r="B31" s="95" t="s">
        <v>101</v>
      </c>
      <c r="C31" s="96" t="s">
        <v>71</v>
      </c>
      <c r="D31" s="97">
        <v>30</v>
      </c>
      <c r="E31" s="97" t="s">
        <v>62</v>
      </c>
      <c r="F31" s="59"/>
      <c r="G31" s="54"/>
      <c r="H31" s="54"/>
      <c r="I31" s="52" t="s">
        <v>35</v>
      </c>
      <c r="J31" s="53">
        <f t="shared" si="0"/>
        <v>1</v>
      </c>
      <c r="K31" s="54" t="s">
        <v>46</v>
      </c>
      <c r="L31" s="54" t="s">
        <v>6</v>
      </c>
      <c r="M31" s="58"/>
      <c r="N31" s="54"/>
      <c r="O31" s="54"/>
      <c r="P31" s="56"/>
      <c r="Q31" s="54"/>
      <c r="R31" s="54"/>
      <c r="S31" s="5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 t="shared" si="1"/>
        <v>0</v>
      </c>
      <c r="BB31" s="94">
        <f t="shared" si="2"/>
        <v>0</v>
      </c>
      <c r="BC31" s="25" t="str">
        <f t="shared" si="3"/>
        <v>INR Zero Only</v>
      </c>
    </row>
    <row r="32" spans="1:55" ht="30.75" customHeight="1">
      <c r="A32" s="51">
        <v>20</v>
      </c>
      <c r="B32" s="95" t="s">
        <v>102</v>
      </c>
      <c r="C32" s="96" t="s">
        <v>72</v>
      </c>
      <c r="D32" s="97">
        <v>30</v>
      </c>
      <c r="E32" s="97" t="s">
        <v>62</v>
      </c>
      <c r="F32" s="60"/>
      <c r="G32" s="60"/>
      <c r="H32" s="60"/>
      <c r="I32" s="52" t="s">
        <v>35</v>
      </c>
      <c r="J32" s="53">
        <f t="shared" si="0"/>
        <v>1</v>
      </c>
      <c r="K32" s="54" t="s">
        <v>46</v>
      </c>
      <c r="L32" s="54" t="s">
        <v>6</v>
      </c>
      <c r="M32" s="58"/>
      <c r="N32" s="54"/>
      <c r="O32" s="54"/>
      <c r="P32" s="56"/>
      <c r="Q32" s="54"/>
      <c r="R32" s="54"/>
      <c r="S32" s="5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7">
        <f t="shared" si="1"/>
        <v>0</v>
      </c>
      <c r="BB32" s="94">
        <f t="shared" si="2"/>
        <v>0</v>
      </c>
      <c r="BC32" s="25" t="str">
        <f t="shared" si="3"/>
        <v>INR Zero Only</v>
      </c>
    </row>
    <row r="33" spans="1:55" ht="30.75" customHeight="1">
      <c r="A33" s="51">
        <v>21</v>
      </c>
      <c r="B33" s="98" t="s">
        <v>103</v>
      </c>
      <c r="C33" s="96" t="s">
        <v>73</v>
      </c>
      <c r="D33" s="97">
        <v>30</v>
      </c>
      <c r="E33" s="97" t="s">
        <v>62</v>
      </c>
      <c r="F33" s="59"/>
      <c r="G33" s="54"/>
      <c r="H33" s="54"/>
      <c r="I33" s="52" t="s">
        <v>35</v>
      </c>
      <c r="J33" s="53">
        <f t="shared" si="0"/>
        <v>1</v>
      </c>
      <c r="K33" s="54" t="s">
        <v>46</v>
      </c>
      <c r="L33" s="54" t="s">
        <v>6</v>
      </c>
      <c r="M33" s="58"/>
      <c r="N33" s="54"/>
      <c r="O33" s="54"/>
      <c r="P33" s="56"/>
      <c r="Q33" s="54"/>
      <c r="R33" s="54"/>
      <c r="S33" s="56"/>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 t="shared" si="1"/>
        <v>0</v>
      </c>
      <c r="BB33" s="94">
        <f t="shared" si="2"/>
        <v>0</v>
      </c>
      <c r="BC33" s="25" t="str">
        <f t="shared" si="3"/>
        <v>INR Zero Only</v>
      </c>
    </row>
    <row r="34" spans="1:55" ht="30.75" customHeight="1">
      <c r="A34" s="51">
        <v>22</v>
      </c>
      <c r="B34" s="98" t="s">
        <v>104</v>
      </c>
      <c r="C34" s="96" t="s">
        <v>74</v>
      </c>
      <c r="D34" s="97">
        <v>50</v>
      </c>
      <c r="E34" s="97" t="s">
        <v>62</v>
      </c>
      <c r="F34" s="60"/>
      <c r="G34" s="60"/>
      <c r="H34" s="60"/>
      <c r="I34" s="52" t="s">
        <v>35</v>
      </c>
      <c r="J34" s="53">
        <f t="shared" si="0"/>
        <v>1</v>
      </c>
      <c r="K34" s="54" t="s">
        <v>46</v>
      </c>
      <c r="L34" s="54" t="s">
        <v>6</v>
      </c>
      <c r="M34" s="58"/>
      <c r="N34" s="54"/>
      <c r="O34" s="54"/>
      <c r="P34" s="56"/>
      <c r="Q34" s="54"/>
      <c r="R34" s="54"/>
      <c r="S34" s="56"/>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7">
        <f t="shared" si="1"/>
        <v>0</v>
      </c>
      <c r="BB34" s="94">
        <f t="shared" si="2"/>
        <v>0</v>
      </c>
      <c r="BC34" s="25" t="str">
        <f t="shared" si="3"/>
        <v>INR Zero Only</v>
      </c>
    </row>
    <row r="35" spans="1:55" ht="186.75" customHeight="1">
      <c r="A35" s="51">
        <v>23</v>
      </c>
      <c r="B35" s="99" t="s">
        <v>105</v>
      </c>
      <c r="C35" s="96" t="s">
        <v>75</v>
      </c>
      <c r="D35" s="97">
        <v>200</v>
      </c>
      <c r="E35" s="97" t="s">
        <v>62</v>
      </c>
      <c r="F35" s="59"/>
      <c r="G35" s="54"/>
      <c r="H35" s="54"/>
      <c r="I35" s="52" t="s">
        <v>35</v>
      </c>
      <c r="J35" s="53">
        <f t="shared" si="0"/>
        <v>1</v>
      </c>
      <c r="K35" s="54" t="s">
        <v>46</v>
      </c>
      <c r="L35" s="54" t="s">
        <v>6</v>
      </c>
      <c r="M35" s="58"/>
      <c r="N35" s="54"/>
      <c r="O35" s="54"/>
      <c r="P35" s="56"/>
      <c r="Q35" s="54"/>
      <c r="R35" s="54"/>
      <c r="S35" s="5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7">
        <f t="shared" si="1"/>
        <v>0</v>
      </c>
      <c r="BB35" s="94">
        <f t="shared" si="2"/>
        <v>0</v>
      </c>
      <c r="BC35" s="25" t="str">
        <f t="shared" si="3"/>
        <v>INR Zero Only</v>
      </c>
    </row>
    <row r="36" spans="1:243" s="15" customFormat="1" ht="24.75" customHeight="1">
      <c r="A36" s="26" t="s">
        <v>41</v>
      </c>
      <c r="B36" s="27"/>
      <c r="C36" s="28"/>
      <c r="D36" s="29"/>
      <c r="E36" s="29"/>
      <c r="F36" s="29"/>
      <c r="G36" s="29"/>
      <c r="H36" s="30"/>
      <c r="I36" s="30"/>
      <c r="J36" s="30"/>
      <c r="K36" s="30"/>
      <c r="L36" s="31"/>
      <c r="BA36" s="49">
        <f>SUM(BA13:BA35)</f>
        <v>0</v>
      </c>
      <c r="BB36" s="49">
        <f>SUM(BB13:BB35)</f>
        <v>0</v>
      </c>
      <c r="BC36" s="25" t="str">
        <f>SpellNumber($E$2,BB36)</f>
        <v>INR Zero Only</v>
      </c>
      <c r="IE36" s="16">
        <v>4</v>
      </c>
      <c r="IF36" s="16" t="s">
        <v>36</v>
      </c>
      <c r="IG36" s="16" t="s">
        <v>40</v>
      </c>
      <c r="IH36" s="16">
        <v>10</v>
      </c>
      <c r="II36" s="16" t="s">
        <v>34</v>
      </c>
    </row>
    <row r="37" spans="1:243" s="19" customFormat="1" ht="54.75" customHeight="1" hidden="1">
      <c r="A37" s="27" t="s">
        <v>49</v>
      </c>
      <c r="B37" s="32"/>
      <c r="C37" s="17"/>
      <c r="D37" s="33"/>
      <c r="E37" s="34" t="s">
        <v>42</v>
      </c>
      <c r="F37" s="47"/>
      <c r="G37" s="35"/>
      <c r="H37" s="18"/>
      <c r="I37" s="18"/>
      <c r="J37" s="18"/>
      <c r="K37" s="36"/>
      <c r="L37" s="37"/>
      <c r="M37" s="38" t="s">
        <v>43</v>
      </c>
      <c r="O37" s="15"/>
      <c r="P37" s="15"/>
      <c r="Q37" s="15"/>
      <c r="R37" s="15"/>
      <c r="S37" s="15"/>
      <c r="BA37" s="48">
        <f>IF(ISBLANK(F37),0,IF(E37="Excess (+)",ROUND(BA36+(BA36*F37),2),IF(E37="Less (-)",ROUND(BA36+(BA36*F37*(-1)),2),0)))</f>
        <v>0</v>
      </c>
      <c r="BB37" s="39">
        <f>ROUND(BA37,0)</f>
        <v>0</v>
      </c>
      <c r="BC37" s="40" t="str">
        <f>SpellNumber(L37,BB37)</f>
        <v> Zero Only</v>
      </c>
      <c r="IE37" s="20"/>
      <c r="IF37" s="20"/>
      <c r="IG37" s="20"/>
      <c r="IH37" s="20"/>
      <c r="II37" s="20"/>
    </row>
    <row r="38" spans="1:243" s="19" customFormat="1" ht="43.5" customHeight="1">
      <c r="A38" s="26" t="s">
        <v>48</v>
      </c>
      <c r="B38" s="26"/>
      <c r="C38" s="110" t="str">
        <f>SpellNumber($E$2,BB36)</f>
        <v>INR Zero Only</v>
      </c>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2"/>
      <c r="IE38" s="20"/>
      <c r="IF38" s="20"/>
      <c r="IG38" s="20"/>
      <c r="IH38" s="20"/>
      <c r="II38" s="20"/>
    </row>
    <row r="39" spans="2:243" s="12" customFormat="1" ht="15">
      <c r="B39" s="15"/>
      <c r="C39" s="21"/>
      <c r="D39" s="21"/>
      <c r="E39" s="21"/>
      <c r="F39" s="21"/>
      <c r="G39" s="21"/>
      <c r="H39" s="21"/>
      <c r="I39" s="21"/>
      <c r="J39" s="21"/>
      <c r="K39" s="21"/>
      <c r="L39" s="21"/>
      <c r="M39" s="21"/>
      <c r="O39" s="21"/>
      <c r="BA39" s="21"/>
      <c r="BC39" s="21"/>
      <c r="IE39" s="13"/>
      <c r="IF39" s="13"/>
      <c r="IG39" s="13"/>
      <c r="IH39" s="13"/>
      <c r="II39" s="13"/>
    </row>
  </sheetData>
  <sheetProtection password="E491" sheet="1" selectLockedCells="1"/>
  <mergeCells count="8">
    <mergeCell ref="A9:BC9"/>
    <mergeCell ref="C38:BC38"/>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decimal" allowBlank="1" showInputMessage="1" showErrorMessage="1" promptTitle="Rate Entry" prompt="Please enter VAT charges in Rupees for this item. " errorTitle="Invaid Entry" error="Only Numeric Values are allowed. " sqref="M13 M15 M17 M19 M21:M22 M24:M3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list" allowBlank="1" showInputMessage="1" showErrorMessage="1" sqref="L13 L15 L17 L19 L21:L22 L24:L35">
      <formula1>"INR"</formula1>
    </dataValidation>
    <dataValidation type="decimal" allowBlank="1" showInputMessage="1" showErrorMessage="1" promptTitle="Rate Entry" prompt="Please enter the Other Taxes2 in Rupees for this item. " errorTitle="Invaid Entry" error="Only Numeric Values are allowed. " sqref="N13:O13 N15:O15 N17:O17 N19:O19 N21:O22 N24:O35">
      <formula1>0</formula1>
      <formula2>999999999999999</formula2>
    </dataValidation>
    <dataValidation type="decimal" allowBlank="1" showInputMessage="1" showErrorMessage="1" promptTitle="Quantity" prompt="Please enter the Quantity for this item. " errorTitle="Invalid Entry" error="Only Numeric Values are allowed. " sqref="D17 F19 F35 F17 F22 D25:D26 D19 F25:F26 D28:D29 D31 F28:F29 F31 D33 D35 F33 D15 F15 D22">
      <formula1>0</formula1>
      <formula2>999999999999999</formula2>
    </dataValidation>
    <dataValidation allowBlank="1" showInputMessage="1" showErrorMessage="1" promptTitle="Addition / Deduction" prompt="Please Choose the correct One" sqref="J13 J15 J17 J19 J21:J22 J24:J35"/>
    <dataValidation type="list" showInputMessage="1" showErrorMessage="1" sqref="I13 I15 I17 I19 I21:I22 I24:I35">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R15 R17 R19 R21:R22 R24: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 Q17 Q19 Q21:Q22 Q24:Q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5:H35 G17:H17 G19:H19 G25:H26 G28:H29 G31:H31 G33:H33 G15:H15 G22:H22">
      <formula1>0</formula1>
      <formula2>999999999999999</formula2>
    </dataValidation>
    <dataValidation allowBlank="1" showInputMessage="1" showErrorMessage="1" promptTitle="Units" prompt="Please enter Units in text" sqref="E35 E17 E19 E25:E26 E22 E31 E33 E15"/>
    <dataValidation type="list" allowBlank="1" showInputMessage="1" showErrorMessage="1" sqref="K13 K15 K17 K19 K21:K22 K24:K35">
      <formula1>"Partial Conversion, Full Conversion"</formula1>
    </dataValidation>
    <dataValidation allowBlank="1" showInputMessage="1" showErrorMessage="1" promptTitle="Itemcode/Make" prompt="Please enter text" sqref="C13:H13 C21:H21 C24:H24 C27:H27 C35 C32:H32 C34:H34 C14:BC14 D16:BC16 D18:BC18 D20:BC20 D23:BC23 C15:C20 C22:C23 C25:C26 C28:C29 C31 C33 C30:H30 E28:E29"/>
  </dataValidations>
  <printOptions/>
  <pageMargins left="0.35" right="0.24" top="0.75" bottom="0.44" header="0.3" footer="0.3"/>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7" t="s">
        <v>2</v>
      </c>
      <c r="F6" s="117"/>
      <c r="G6" s="117"/>
      <c r="H6" s="117"/>
      <c r="I6" s="117"/>
      <c r="J6" s="117"/>
      <c r="K6" s="117"/>
    </row>
    <row r="7" spans="5:11" ht="15">
      <c r="E7" s="117"/>
      <c r="F7" s="117"/>
      <c r="G7" s="117"/>
      <c r="H7" s="117"/>
      <c r="I7" s="117"/>
      <c r="J7" s="117"/>
      <c r="K7" s="117"/>
    </row>
    <row r="8" spans="5:11" ht="15">
      <c r="E8" s="117"/>
      <c r="F8" s="117"/>
      <c r="G8" s="117"/>
      <c r="H8" s="117"/>
      <c r="I8" s="117"/>
      <c r="J8" s="117"/>
      <c r="K8" s="117"/>
    </row>
    <row r="9" spans="5:11" ht="15">
      <c r="E9" s="117"/>
      <c r="F9" s="117"/>
      <c r="G9" s="117"/>
      <c r="H9" s="117"/>
      <c r="I9" s="117"/>
      <c r="J9" s="117"/>
      <c r="K9" s="117"/>
    </row>
    <row r="10" spans="5:11" ht="15">
      <c r="E10" s="117"/>
      <c r="F10" s="117"/>
      <c r="G10" s="117"/>
      <c r="H10" s="117"/>
      <c r="I10" s="117"/>
      <c r="J10" s="117"/>
      <c r="K10" s="117"/>
    </row>
    <row r="11" spans="5:11" ht="15">
      <c r="E11" s="117"/>
      <c r="F11" s="117"/>
      <c r="G11" s="117"/>
      <c r="H11" s="117"/>
      <c r="I11" s="117"/>
      <c r="J11" s="117"/>
      <c r="K11" s="117"/>
    </row>
    <row r="12" spans="5:11" ht="15">
      <c r="E12" s="117"/>
      <c r="F12" s="117"/>
      <c r="G12" s="117"/>
      <c r="H12" s="117"/>
      <c r="I12" s="117"/>
      <c r="J12" s="117"/>
      <c r="K12" s="117"/>
    </row>
    <row r="13" spans="5:11" ht="15">
      <c r="E13" s="117"/>
      <c r="F13" s="117"/>
      <c r="G13" s="117"/>
      <c r="H13" s="117"/>
      <c r="I13" s="117"/>
      <c r="J13" s="117"/>
      <c r="K13" s="117"/>
    </row>
    <row r="14" spans="5:11" ht="15">
      <c r="E14" s="117"/>
      <c r="F14" s="117"/>
      <c r="G14" s="117"/>
      <c r="H14" s="117"/>
      <c r="I14" s="117"/>
      <c r="J14" s="117"/>
      <c r="K14" s="11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2023-05-26T13:10:25Z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