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<sst xmlns="http://schemas.openxmlformats.org/spreadsheetml/2006/main" count="193" uniqueCount="77">
  <si>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</si>
  <si>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</si>
  <si>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</si>
  <si>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</si>
  <si>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</si>
  <si>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</si>
  <si>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</si>
  <si>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</si>
  <si>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</si>
  <si>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</si>
  <si>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</si>
  <si>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</si>
  <si>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</si>
  <si>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</si>
  <si>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</si>
  <si>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</si>
  <si>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</si>
  <si>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</si>
  <si>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</si>
  <si>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</si>
  <si>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</si>
  <si>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</si>
  <si>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</si>
  <si>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</si>
  <si>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</si>
  <si>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</si>
  <si>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</si>
  <si>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</si>
  <si>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</si>
  <si>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</si>
  <si>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</si>
  <si>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</si>
  <si>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</si>
  <si>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</si>
  <si>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</si>
  <si>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</si>
  <si>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</si>
  <si>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</si>
  <si>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</si>
  <si>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</si>
  <si>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</si>
  <si>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</si>
  <si>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</si>
  <si>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</si>
  <si>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</si>
  <si>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</si>
  <si>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</si>
  <si>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</si>
  <si>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</si>
  <si>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</si>
  <si>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</si>
  <si>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</si>
  <si>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</si>
  <si>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</si>
  <si>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</si>
  <si>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</si>
  <si>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</si>
  <si>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</si>
  <si>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</si>
  <si>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t>Contract No:  &lt;IISERM(1580)23/24Pur &gt;</t>
  </si>
  <si>
    <t>Other Charges if any (E)</t>
  </si>
  <si>
    <t>Other Charges if any (F)</t>
  </si>
  <si>
    <t>Name of Work: &lt; Installation, Testing &amp; Commissioning of Hybrid (RFID+EM) Based Electronic Security System for Institute Library
Complete Hybrid (RFID+EM) System on turnkey basis in the line of Supply and Installation of Scientific equipment &gt;</t>
  </si>
  <si>
    <r>
      <t xml:space="preserve">BASIC Discounted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</si>
  <si>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rPr>
        <b/>
        <sz val="12"/>
        <rFont val="Nimbus"/>
        <family val="0"/>
      </rPr>
      <t xml:space="preserve">Complete supply, installation and commissioning, successful implementation of Hybrid system i.e Devices, tapes, Tags and integration with SIP2 or NCIP V2.0 Protocol complied with existing Library Management Software “Koha”.
</t>
    </r>
    <r>
      <rPr>
        <i/>
        <sz val="12"/>
        <rFont val="Nimbus"/>
        <family val="0"/>
      </rPr>
      <t>% of Discount offered should be indicated in the technical bid and against the bidder name above in BOQ.</t>
    </r>
    <r>
      <rPr>
        <b/>
        <sz val="12"/>
        <rFont val="Nimbus"/>
        <family val="0"/>
      </rPr>
      <t xml:space="preserve">
</t>
    </r>
    <r>
      <rPr>
        <sz val="12"/>
        <rFont val="Nimbus"/>
        <family val="0"/>
      </rPr>
      <t>(Technical Specification as given below)</t>
    </r>
  </si>
  <si>
    <t>ITEM6</t>
  </si>
  <si>
    <t>ITEM7</t>
  </si>
  <si>
    <t>ITEM8</t>
  </si>
  <si>
    <r>
      <rPr>
        <b/>
        <sz val="12"/>
        <rFont val="Nimbus"/>
        <family val="0"/>
      </rPr>
      <t xml:space="preserve">Charges of CMC of equipment for three years: </t>
    </r>
    <r>
      <rPr>
        <sz val="12"/>
        <rFont val="Nimbus"/>
        <family val="0"/>
      </rPr>
      <t xml:space="preserve"> After the warranty/guarantee terms. </t>
    </r>
    <r>
      <rPr>
        <i/>
        <sz val="12"/>
        <rFont val="Nimbus"/>
        <family val="0"/>
      </rPr>
      <t>Per year rate to be quoted.</t>
    </r>
    <r>
      <rPr>
        <sz val="12"/>
        <rFont val="Nimbus"/>
        <family val="0"/>
      </rPr>
      <t xml:space="preserve">
(Technical Specification as given below)</t>
    </r>
  </si>
  <si>
    <t>ITEM9</t>
  </si>
  <si>
    <t>ITEM10</t>
  </si>
  <si>
    <t>ITEM11</t>
  </si>
  <si>
    <t>ITEM12</t>
  </si>
  <si>
    <t>Other Charges if any (G)</t>
  </si>
  <si>
    <t>Other Charges if any (H)</t>
  </si>
  <si>
    <t>Other Charges if any (I)</t>
  </si>
  <si>
    <t>Other Charges if any (J)</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</si>
</sst>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name val="Nimbus"/>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7"/>
  <sheetViews>
    <sheetView showGridLines="0" zoomScalePageLayoutView="0" workbookViewId="0" topLeftCell="A1">
      <selection activeCell="C27" sqref="C27:BC27"/>
    </sheetView>
  </sheetViews>
  <sheetFormatPr defaultColWidth="9.140625" defaultRowHeight="15"/>
  <cols>
    <col min="1" max="1" width="12.7109375" style="1" customWidth="1"/>
    <col min="2" max="2" width="55.140625" style="1" customWidth="1"/>
    <col min="3" max="3" width="13.57421875" style="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56</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63</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49.25" customHeight="1">
      <c r="A13" s="68">
        <v>1.1</v>
      </c>
      <c r="B13" s="61" t="s">
        <v>64</v>
      </c>
      <c r="C13" s="66" t="s">
        <v>49</v>
      </c>
      <c r="D13" s="67">
        <v>1</v>
      </c>
      <c r="E13" s="50" t="s">
        <v>35</v>
      </c>
      <c r="F13" s="51"/>
      <c r="G13" s="52"/>
      <c r="H13" s="53"/>
      <c r="I13" s="54" t="s">
        <v>36</v>
      </c>
      <c r="J13" s="55">
        <f>IF(I13="Less(-)",-1,1)</f>
        <v>1</v>
      </c>
      <c r="K13" s="56" t="s">
        <v>37</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47</v>
      </c>
      <c r="IC13" s="26" t="s">
        <v>49</v>
      </c>
      <c r="ID13" s="26">
        <v>50</v>
      </c>
      <c r="IE13" s="27" t="s">
        <v>35</v>
      </c>
      <c r="IF13" s="27" t="s">
        <v>38</v>
      </c>
      <c r="IG13" s="27" t="s">
        <v>34</v>
      </c>
      <c r="IH13" s="27">
        <v>123.223</v>
      </c>
      <c r="II13" s="27" t="s">
        <v>35</v>
      </c>
    </row>
    <row r="14" spans="1:243" s="26" customFormat="1" ht="73.5" customHeight="1">
      <c r="A14" s="68">
        <v>1.2</v>
      </c>
      <c r="B14" s="61" t="s">
        <v>68</v>
      </c>
      <c r="C14" s="66" t="s">
        <v>50</v>
      </c>
      <c r="D14" s="67">
        <v>3</v>
      </c>
      <c r="E14" s="50" t="s">
        <v>35</v>
      </c>
      <c r="F14" s="51"/>
      <c r="G14" s="52"/>
      <c r="H14" s="53"/>
      <c r="I14" s="54" t="s">
        <v>36</v>
      </c>
      <c r="J14" s="55">
        <f>IF(I14="Less(-)",-1,1)</f>
        <v>1</v>
      </c>
      <c r="K14" s="56" t="s">
        <v>37</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E14" s="27"/>
      <c r="IF14" s="27"/>
      <c r="IG14" s="27"/>
      <c r="IH14" s="27"/>
      <c r="II14" s="27"/>
    </row>
    <row r="15" spans="1:243" s="26" customFormat="1" ht="29.25" customHeight="1">
      <c r="A15" s="68">
        <v>1.3</v>
      </c>
      <c r="B15" s="61" t="s">
        <v>57</v>
      </c>
      <c r="C15" s="66" t="s">
        <v>51</v>
      </c>
      <c r="D15" s="67">
        <v>1</v>
      </c>
      <c r="E15" s="50" t="s">
        <v>35</v>
      </c>
      <c r="F15" s="51"/>
      <c r="G15" s="52"/>
      <c r="H15" s="53"/>
      <c r="I15" s="54" t="s">
        <v>36</v>
      </c>
      <c r="J15" s="55">
        <f>IF(I15="Less(-)",-1,1)</f>
        <v>1</v>
      </c>
      <c r="K15" s="56" t="s">
        <v>37</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E15" s="27"/>
      <c r="IF15" s="27"/>
      <c r="IG15" s="27"/>
      <c r="IH15" s="27"/>
      <c r="II15" s="27"/>
    </row>
    <row r="16" spans="1:243" s="26" customFormat="1" ht="24.75" customHeight="1">
      <c r="A16" s="68">
        <v>1.4</v>
      </c>
      <c r="B16" s="61" t="s">
        <v>54</v>
      </c>
      <c r="C16" s="66" t="s">
        <v>52</v>
      </c>
      <c r="D16" s="67">
        <v>1</v>
      </c>
      <c r="E16" s="50" t="s">
        <v>35</v>
      </c>
      <c r="F16" s="51"/>
      <c r="G16" s="52"/>
      <c r="H16" s="53"/>
      <c r="I16" s="54" t="s">
        <v>36</v>
      </c>
      <c r="J16" s="55">
        <f>IF(I16="Less(-)",-1,1)</f>
        <v>1</v>
      </c>
      <c r="K16" s="56" t="s">
        <v>37</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E16" s="27"/>
      <c r="IF16" s="27"/>
      <c r="IG16" s="27"/>
      <c r="IH16" s="27"/>
      <c r="II16" s="27"/>
    </row>
    <row r="17" spans="1:243" s="26" customFormat="1" ht="24.75" customHeight="1">
      <c r="A17" s="68">
        <v>1.5</v>
      </c>
      <c r="B17" s="61" t="s">
        <v>55</v>
      </c>
      <c r="C17" s="66" t="s">
        <v>53</v>
      </c>
      <c r="D17" s="67">
        <v>1</v>
      </c>
      <c r="E17" s="50" t="s">
        <v>35</v>
      </c>
      <c r="F17" s="51"/>
      <c r="G17" s="52"/>
      <c r="H17" s="53"/>
      <c r="I17" s="54" t="s">
        <v>36</v>
      </c>
      <c r="J17" s="55">
        <f>IF(I17="Less(-)",-1,1)</f>
        <v>1</v>
      </c>
      <c r="K17" s="56" t="s">
        <v>37</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68">
        <v>1.6</v>
      </c>
      <c r="B18" s="61" t="s">
        <v>58</v>
      </c>
      <c r="C18" s="66" t="s">
        <v>65</v>
      </c>
      <c r="D18" s="67">
        <v>1</v>
      </c>
      <c r="E18" s="50" t="s">
        <v>35</v>
      </c>
      <c r="F18" s="51"/>
      <c r="G18" s="52"/>
      <c r="H18" s="53"/>
      <c r="I18" s="54" t="s">
        <v>36</v>
      </c>
      <c r="J18" s="55">
        <f>IF(I18="Less(-)",-1,1)</f>
        <v>1</v>
      </c>
      <c r="K18" s="56" t="s">
        <v>37</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D18*M18</f>
        <v>0</v>
      </c>
      <c r="BB18" s="45">
        <f>D18*M18+N18+O18+P18+Q18+R18</f>
        <v>0</v>
      </c>
      <c r="BC18" s="25" t="str">
        <f>SpellNumber(L18,BB18)</f>
        <v>INR Zero Only</v>
      </c>
      <c r="IE18" s="27"/>
      <c r="IF18" s="27"/>
      <c r="IG18" s="27"/>
      <c r="IH18" s="27"/>
      <c r="II18" s="27"/>
    </row>
    <row r="19" spans="1:243" s="26" customFormat="1" ht="24.75" customHeight="1">
      <c r="A19" s="68">
        <v>1.7</v>
      </c>
      <c r="B19" s="61" t="s">
        <v>60</v>
      </c>
      <c r="C19" s="66" t="s">
        <v>66</v>
      </c>
      <c r="D19" s="67">
        <v>1</v>
      </c>
      <c r="E19" s="50" t="s">
        <v>35</v>
      </c>
      <c r="F19" s="51"/>
      <c r="G19" s="52"/>
      <c r="H19" s="53"/>
      <c r="I19" s="54" t="s">
        <v>36</v>
      </c>
      <c r="J19" s="55">
        <f>IF(I19="Less(-)",-1,1)</f>
        <v>1</v>
      </c>
      <c r="K19" s="56" t="s">
        <v>37</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D19*M19</f>
        <v>0</v>
      </c>
      <c r="BB19" s="45">
        <f>D19*M19+N19+O19+P19+Q19+R19</f>
        <v>0</v>
      </c>
      <c r="BC19" s="25" t="str">
        <f>SpellNumber(L19,BB19)</f>
        <v>INR Zero Only</v>
      </c>
      <c r="IE19" s="27"/>
      <c r="IF19" s="27"/>
      <c r="IG19" s="27"/>
      <c r="IH19" s="27"/>
      <c r="II19" s="27"/>
    </row>
    <row r="20" spans="1:243" s="26" customFormat="1" ht="24.75" customHeight="1">
      <c r="A20" s="68">
        <v>1.8</v>
      </c>
      <c r="B20" s="61" t="s">
        <v>61</v>
      </c>
      <c r="C20" s="66" t="s">
        <v>67</v>
      </c>
      <c r="D20" s="67">
        <v>1</v>
      </c>
      <c r="E20" s="50" t="s">
        <v>35</v>
      </c>
      <c r="F20" s="51"/>
      <c r="G20" s="52"/>
      <c r="H20" s="53"/>
      <c r="I20" s="54" t="s">
        <v>36</v>
      </c>
      <c r="J20" s="55">
        <f>IF(I20="Less(-)",-1,1)</f>
        <v>1</v>
      </c>
      <c r="K20" s="56" t="s">
        <v>37</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D20*M20</f>
        <v>0</v>
      </c>
      <c r="BB20" s="45">
        <f>D20*M20+N20+O20+P20+Q20+R20</f>
        <v>0</v>
      </c>
      <c r="BC20" s="25" t="str">
        <f>SpellNumber(L20,BB20)</f>
        <v>INR Zero Only</v>
      </c>
      <c r="IE20" s="27"/>
      <c r="IF20" s="27"/>
      <c r="IG20" s="27"/>
      <c r="IH20" s="27"/>
      <c r="II20" s="27"/>
    </row>
    <row r="21" spans="1:243" s="26" customFormat="1" ht="25.5" customHeight="1">
      <c r="A21" s="68">
        <v>1.9</v>
      </c>
      <c r="B21" s="61" t="s">
        <v>73</v>
      </c>
      <c r="C21" s="66" t="s">
        <v>69</v>
      </c>
      <c r="D21" s="67">
        <v>1</v>
      </c>
      <c r="E21" s="50" t="s">
        <v>35</v>
      </c>
      <c r="F21" s="51"/>
      <c r="G21" s="52"/>
      <c r="H21" s="53"/>
      <c r="I21" s="54" t="s">
        <v>36</v>
      </c>
      <c r="J21" s="55">
        <f>IF(I21="Less(-)",-1,1)</f>
        <v>1</v>
      </c>
      <c r="K21" s="56" t="s">
        <v>37</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D21*M21</f>
        <v>0</v>
      </c>
      <c r="BB21" s="45">
        <f>D21*M21+N21+O21+P21+Q21+R21</f>
        <v>0</v>
      </c>
      <c r="BC21" s="25" t="str">
        <f>SpellNumber(L21,BB21)</f>
        <v>INR Zero Only</v>
      </c>
      <c r="IA21" s="26">
        <v>1.1</v>
      </c>
      <c r="IB21" s="26" t="s">
        <v>47</v>
      </c>
      <c r="IC21" s="26" t="s">
        <v>49</v>
      </c>
      <c r="ID21" s="26">
        <v>50</v>
      </c>
      <c r="IE21" s="27" t="s">
        <v>35</v>
      </c>
      <c r="IF21" s="27" t="s">
        <v>38</v>
      </c>
      <c r="IG21" s="27" t="s">
        <v>34</v>
      </c>
      <c r="IH21" s="27">
        <v>123.223</v>
      </c>
      <c r="II21" s="27" t="s">
        <v>35</v>
      </c>
    </row>
    <row r="22" spans="1:243" s="26" customFormat="1" ht="25.5" customHeight="1">
      <c r="A22" s="68">
        <v>2</v>
      </c>
      <c r="B22" s="61" t="s">
        <v>74</v>
      </c>
      <c r="C22" s="66" t="s">
        <v>70</v>
      </c>
      <c r="D22" s="67">
        <v>1</v>
      </c>
      <c r="E22" s="50" t="s">
        <v>35</v>
      </c>
      <c r="F22" s="51"/>
      <c r="G22" s="52"/>
      <c r="H22" s="53"/>
      <c r="I22" s="54" t="s">
        <v>36</v>
      </c>
      <c r="J22" s="55">
        <f>IF(I22="Less(-)",-1,1)</f>
        <v>1</v>
      </c>
      <c r="K22" s="56" t="s">
        <v>37</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D22*M22</f>
        <v>0</v>
      </c>
      <c r="BB22" s="45">
        <f>D22*M22+N22+O22+P22+Q22+R22</f>
        <v>0</v>
      </c>
      <c r="BC22" s="25" t="str">
        <f>SpellNumber(L22,BB22)</f>
        <v>INR Zero Only</v>
      </c>
      <c r="IA22" s="26">
        <v>1.1</v>
      </c>
      <c r="IB22" s="26" t="s">
        <v>47</v>
      </c>
      <c r="IC22" s="26" t="s">
        <v>49</v>
      </c>
      <c r="ID22" s="26">
        <v>50</v>
      </c>
      <c r="IE22" s="27" t="s">
        <v>35</v>
      </c>
      <c r="IF22" s="27" t="s">
        <v>38</v>
      </c>
      <c r="IG22" s="27" t="s">
        <v>34</v>
      </c>
      <c r="IH22" s="27">
        <v>123.223</v>
      </c>
      <c r="II22" s="27" t="s">
        <v>35</v>
      </c>
    </row>
    <row r="23" spans="1:243" s="26" customFormat="1" ht="25.5" customHeight="1">
      <c r="A23" s="68">
        <v>2.1</v>
      </c>
      <c r="B23" s="61" t="s">
        <v>75</v>
      </c>
      <c r="C23" s="66" t="s">
        <v>71</v>
      </c>
      <c r="D23" s="67">
        <v>1</v>
      </c>
      <c r="E23" s="50" t="s">
        <v>35</v>
      </c>
      <c r="F23" s="51"/>
      <c r="G23" s="52"/>
      <c r="H23" s="53"/>
      <c r="I23" s="54" t="s">
        <v>36</v>
      </c>
      <c r="J23" s="55">
        <f>IF(I23="Less(-)",-1,1)</f>
        <v>1</v>
      </c>
      <c r="K23" s="56" t="s">
        <v>37</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D23*M23</f>
        <v>0</v>
      </c>
      <c r="BB23" s="45">
        <f>D23*M23+N23+O23+P23+Q23+R23</f>
        <v>0</v>
      </c>
      <c r="BC23" s="25" t="str">
        <f>SpellNumber(L23,BB23)</f>
        <v>INR Zero Only</v>
      </c>
      <c r="IA23" s="26">
        <v>1.1</v>
      </c>
      <c r="IB23" s="26" t="s">
        <v>47</v>
      </c>
      <c r="IC23" s="26" t="s">
        <v>49</v>
      </c>
      <c r="ID23" s="26">
        <v>50</v>
      </c>
      <c r="IE23" s="27" t="s">
        <v>35</v>
      </c>
      <c r="IF23" s="27" t="s">
        <v>38</v>
      </c>
      <c r="IG23" s="27" t="s">
        <v>34</v>
      </c>
      <c r="IH23" s="27">
        <v>123.223</v>
      </c>
      <c r="II23" s="27" t="s">
        <v>35</v>
      </c>
    </row>
    <row r="24" spans="1:243" s="26" customFormat="1" ht="27.75" customHeight="1">
      <c r="A24" s="68">
        <v>2.2</v>
      </c>
      <c r="B24" s="61" t="s">
        <v>76</v>
      </c>
      <c r="C24" s="66" t="s">
        <v>72</v>
      </c>
      <c r="D24" s="67">
        <v>1</v>
      </c>
      <c r="E24" s="50" t="s">
        <v>35</v>
      </c>
      <c r="F24" s="51"/>
      <c r="G24" s="52"/>
      <c r="H24" s="53"/>
      <c r="I24" s="54" t="s">
        <v>36</v>
      </c>
      <c r="J24" s="55">
        <f>IF(I24="Less(-)",-1,1)</f>
        <v>1</v>
      </c>
      <c r="K24" s="56" t="s">
        <v>37</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D24*M24</f>
        <v>0</v>
      </c>
      <c r="BB24" s="45">
        <f>D24*M24+N24+O24+P24+Q24+R24</f>
        <v>0</v>
      </c>
      <c r="BC24" s="25" t="str">
        <f>SpellNumber(L24,BB24)</f>
        <v>INR Zero Only</v>
      </c>
      <c r="IE24" s="27"/>
      <c r="IF24" s="27"/>
      <c r="IG24" s="27"/>
      <c r="IH24" s="27"/>
      <c r="II24" s="27"/>
    </row>
    <row r="25" spans="1:243" s="26" customFormat="1" ht="24.75" customHeight="1">
      <c r="A25" s="28" t="s">
        <v>40</v>
      </c>
      <c r="B25" s="29"/>
      <c r="C25" s="30"/>
      <c r="D25" s="63"/>
      <c r="E25" s="46"/>
      <c r="F25" s="46"/>
      <c r="G25" s="46"/>
      <c r="H25" s="47"/>
      <c r="I25" s="47"/>
      <c r="J25" s="47"/>
      <c r="K25" s="47"/>
      <c r="L25" s="48"/>
      <c r="BA25" s="49">
        <f>SUM(BA13:BA24)</f>
        <v>0</v>
      </c>
      <c r="BB25" s="49">
        <f>SUM(BB13:BB24)</f>
        <v>0</v>
      </c>
      <c r="BC25" s="25" t="str">
        <f>SpellNumber($E$2,BB25)</f>
        <v>INR Zero Only</v>
      </c>
      <c r="IE25" s="27">
        <v>4</v>
      </c>
      <c r="IF25" s="27" t="s">
        <v>39</v>
      </c>
      <c r="IG25" s="27" t="s">
        <v>41</v>
      </c>
      <c r="IH25" s="27">
        <v>10</v>
      </c>
      <c r="II25" s="27" t="s">
        <v>35</v>
      </c>
    </row>
    <row r="26" spans="1:243" s="38" customFormat="1" ht="54.75" customHeight="1" hidden="1">
      <c r="A26" s="29" t="s">
        <v>42</v>
      </c>
      <c r="B26" s="31"/>
      <c r="C26" s="32"/>
      <c r="D26" s="64"/>
      <c r="E26" s="43" t="s">
        <v>43</v>
      </c>
      <c r="F26" s="44"/>
      <c r="G26" s="33"/>
      <c r="H26" s="34"/>
      <c r="I26" s="34"/>
      <c r="J26" s="34"/>
      <c r="K26" s="35"/>
      <c r="L26" s="36"/>
      <c r="M26" s="37" t="s">
        <v>44</v>
      </c>
      <c r="O26" s="26"/>
      <c r="P26" s="26"/>
      <c r="Q26" s="26"/>
      <c r="R26" s="26"/>
      <c r="S26" s="26"/>
      <c r="BA26" s="39">
        <f>IF(ISBLANK(F26),0,IF(E26="Excess (+)",ROUND(BA25+(BA25*F26),2),IF(E26="Less (-)",ROUND(BA25+(BA25*F26*(-1)),2),0)))</f>
        <v>0</v>
      </c>
      <c r="BB26" s="40">
        <f>ROUND(BA26,0)</f>
        <v>0</v>
      </c>
      <c r="BC26" s="41" t="str">
        <f>SpellNumber(L26,BB26)</f>
        <v> Zero Only</v>
      </c>
      <c r="IE26" s="42"/>
      <c r="IF26" s="42"/>
      <c r="IG26" s="42"/>
      <c r="IH26" s="42"/>
      <c r="II26" s="42"/>
    </row>
    <row r="27" spans="1:243" s="38" customFormat="1" ht="43.5" customHeight="1">
      <c r="A27" s="28" t="s">
        <v>45</v>
      </c>
      <c r="B27" s="28"/>
      <c r="C27" s="70" t="str">
        <f>SpellNumber($E$2,BB25)</f>
        <v>INR Zero Only</v>
      </c>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E27" s="42"/>
      <c r="IF27" s="42"/>
      <c r="IG27" s="42"/>
      <c r="IH27" s="42"/>
      <c r="II27" s="42"/>
    </row>
    <row r="30" ht="15"/>
    <row r="31" ht="15"/>
    <row r="32" ht="15"/>
    <row r="33" ht="15"/>
  </sheetData>
  <sheetProtection password="E491" sheet="1"/>
  <mergeCells count="8">
    <mergeCell ref="A9:BC9"/>
    <mergeCell ref="C27:BC2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4">
      <formula1>0</formula1>
      <formula2>999999999999999</formula2>
    </dataValidation>
    <dataValidation type="list" allowBlank="1" showInputMessage="1" showErrorMessage="1" sqref="L13:L24">
      <formula1>"INR"</formula1>
    </dataValidation>
    <dataValidation allowBlank="1" showInputMessage="1" showErrorMessage="1" promptTitle="Addition / Deduction" prompt="Please Choose the correct One" sqref="J13:J24">
      <formula1>0</formula1>
      <formula2>0</formula2>
    </dataValidation>
    <dataValidation type="list" showErrorMessage="1" sqref="I13:I24">
      <formula1>"Excess(+),Less(-)"</formula1>
      <formula2>0</formula2>
    </dataValidation>
    <dataValidation allowBlank="1" showInputMessage="1" showErrorMessage="1" promptTitle="Itemcode/Make" prompt="Please enter text" sqref="C13:C2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allowBlank="1" showInputMessage="1" showErrorMessage="1" promptTitle="Units" prompt="Please enter Units in text" sqref="E13:E24">
      <formula1>0</formula1>
      <formula2>0</formula2>
    </dataValidation>
    <dataValidation type="decimal" allowBlank="1" showInputMessage="1" showErrorMessage="1" promptTitle="Quantity" prompt="Please enter the Quantity for this item. " errorTitle="Invalid Entry" error="Only Numeric Values are allowed. " sqref="F13:F24 D13:D24">
      <formula1>0</formula1>
      <formula2>999999999999999</formula2>
    </dataValidation>
    <dataValidation type="list" allowBlank="1" showErrorMessage="1" sqref="K13:K24">
      <formula1>"Partial Conversion,Full Conversion"</formula1>
      <formula2>0</formula2>
    </dataValidation>
    <dataValidation type="decimal" allowBlank="1" showErrorMessage="1" errorTitle="Invalid Entry" error="Only Numeric Values are allowed. " sqref="A13:A2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46</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2023-04-21T12:00:26Z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