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<sst xmlns="http://schemas.openxmlformats.org/spreadsheetml/2006/main" count="167" uniqueCount="82">
  <si>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</si>
  <si>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</si>
  <si>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</si>
  <si>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</si>
  <si>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</si>
  <si>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</si>
  <si>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</si>
  <si>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</si>
  <si>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</si>
  <si>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</si>
  <si>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</si>
  <si>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</si>
  <si>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</si>
  <si>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</si>
  <si>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</si>
  <si>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</si>
  <si>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</si>
  <si>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</si>
  <si>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</si>
  <si>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</si>
  <si>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</si>
  <si>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</si>
  <si>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</si>
  <si>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</si>
  <si>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</si>
  <si>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</si>
  <si>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</si>
  <si>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</si>
  <si>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</si>
  <si>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</si>
  <si>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</si>
  <si>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</si>
  <si>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</si>
  <si>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</si>
  <si>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</si>
  <si>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</si>
  <si>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</si>
  <si>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</si>
  <si>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</si>
  <si>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</si>
  <si>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</si>
  <si>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</si>
  <si>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</si>
  <si>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</si>
  <si>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</si>
  <si>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</si>
  <si>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</si>
  <si>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</si>
  <si>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</si>
  <si>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</si>
  <si>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</si>
  <si>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</si>
  <si>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</si>
  <si>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</si>
  <si>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</si>
  <si>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</si>
  <si>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</si>
  <si>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&lt;IISER/22-23/EE-EO/RFQ-22&gt;</t>
  </si>
  <si>
    <t>Name of Work: &lt;Maintenance in residences, etc at IISER Mohali&gt;</t>
  </si>
  <si>
    <t>Providing and laying in position cement concrete of specified grade excluding the cost of centering and shuttering - All work up to plinth level :</t>
  </si>
  <si>
    <t>1:5:10 (1 cement : 5 fine sand derived from natural sources : 10 graded stone aggregate 40 mm nominal size derived from natural sources)</t>
  </si>
  <si>
    <t>Brick work with common burnt clay F.P.S. (non modular) bricks of class designation 7.5 in foundation and plinth in:</t>
  </si>
  <si>
    <t>Cement mortar 1:6 (1 cement : 6 coarse sand)</t>
  </si>
  <si>
    <t>Half brick masonry with common burnt clay F.P.S. (non modular) bricks of class designation 7.5 in superstructure above plinth level up to floor
V level.</t>
  </si>
  <si>
    <t>Cement mortar 1:4 (1 cement :4 coarse sand)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</si>
  <si>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</si>
  <si>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30 mm thick including ISI marked Stainless Steel butt hinges with necessary screws</t>
  </si>
  <si>
    <t>30 mm thick shutters</t>
  </si>
  <si>
    <t>with ISI marked M.S. pressed butt hinges bright
finished of required size</t>
  </si>
  <si>
    <t>Kiln seasoned and chemically treated hollock wood</t>
  </si>
  <si>
    <t>In 75x75 mm deep chase</t>
  </si>
  <si>
    <t>12 mm cement plaster of mix :</t>
  </si>
  <si>
    <t>1:4 (1 cement: 4 fine sand)</t>
  </si>
  <si>
    <t>Painting with synthetic enamel paint of approved brand and manufacture of required colour to give an even shade :</t>
  </si>
  <si>
    <t>One or more coats on old work</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</si>
  <si>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</si>
  <si>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
charge. (Old CC paver blocks shall be supplied by the department free of cost).</t>
  </si>
  <si>
    <t>cum</t>
  </si>
  <si>
    <t>sqm</t>
  </si>
  <si>
    <t>mtr</t>
  </si>
  <si>
    <t>Providing and fixing wire gauge shutters using galvanized M.S. wire gauge of average width of aperture 1.4 mm in both directions with wire of dia 0.63 mm, for doors, windows and clerestory windows with hinges and necessary screws :</t>
  </si>
  <si>
    <t>Providing gola 75x75 mm in cement concrete 1:2:4 (1 cement : 2 coarse sand : 4 stone aggregate 10 mm and down gauge), including finishing with cement mortar 1:3 (1 cement : 3 fine sand) as per standard design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</si>
</sst>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2"/>
      <color indexed="8"/>
      <name val="Times New Roman"/>
      <family val="1"/>
    </font>
    <font>
      <sz val="10"/>
      <color indexed="8"/>
      <name val="Courier New"/>
      <family val="3"/>
    </font>
    <font>
      <sz val="8"/>
      <name val="Tahoma"/>
      <family val="2"/>
    </font>
    <font>
      <sz val="14"/>
      <color indexed="8"/>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sz val="10"/>
      <color rgb="FF000000"/>
      <name val="Courier New"/>
      <family val="3"/>
    </font>
    <font>
      <b/>
      <u val="single"/>
      <sz val="16"/>
      <color rgb="FFFF0000"/>
      <name val="Arial"/>
      <family val="2"/>
    </font>
    <font>
      <sz val="14"/>
      <color theme="1"/>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2" fillId="0" borderId="14"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9" fillId="33" borderId="10" xfId="60" applyNumberFormat="1" applyFont="1" applyFill="1" applyBorder="1" applyAlignment="1" applyProtection="1">
      <alignment vertical="center" wrapText="1"/>
      <protection locked="0"/>
    </xf>
    <xf numFmtId="0" fontId="66"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6" fillId="0" borderId="15" xfId="60" applyNumberFormat="1" applyFont="1" applyFill="1" applyBorder="1" applyAlignment="1">
      <alignment horizontal="right" vertical="top"/>
      <protection/>
    </xf>
    <xf numFmtId="0" fontId="3" fillId="0" borderId="10" xfId="60" applyNumberFormat="1" applyFont="1" applyFill="1" applyBorder="1" applyAlignment="1">
      <alignment vertical="top" wrapText="1"/>
      <protection/>
    </xf>
    <xf numFmtId="0" fontId="11" fillId="0" borderId="0" xfId="60"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60" applyNumberFormat="1" applyFont="1" applyFill="1" applyBorder="1" applyAlignment="1">
      <alignment horizontal="center" vertical="top" wrapText="1"/>
      <protection/>
    </xf>
    <xf numFmtId="0" fontId="70" fillId="34" borderId="10" xfId="60" applyNumberFormat="1" applyFont="1" applyFill="1" applyBorder="1" applyAlignment="1">
      <alignment horizontal="center" vertical="top" wrapText="1"/>
      <protection/>
    </xf>
    <xf numFmtId="0" fontId="70" fillId="34" borderId="10" xfId="60"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5" applyNumberFormat="1" applyFont="1" applyFill="1" applyBorder="1" applyAlignment="1">
      <alignment horizontal="center" vertical="center"/>
    </xf>
    <xf numFmtId="0" fontId="72" fillId="0" borderId="16" xfId="60" applyNumberFormat="1" applyFont="1" applyFill="1" applyBorder="1" applyAlignment="1">
      <alignment horizontal="right" vertical="top"/>
      <protection/>
    </xf>
    <xf numFmtId="0" fontId="3" fillId="0" borderId="11" xfId="57" applyNumberFormat="1" applyFont="1" applyFill="1" applyBorder="1" applyAlignment="1">
      <alignment horizontal="center" vertical="top" wrapText="1"/>
      <protection/>
    </xf>
    <xf numFmtId="0" fontId="68" fillId="0" borderId="0" xfId="60"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73" fillId="0" borderId="11" xfId="60" applyNumberFormat="1" applyFont="1" applyFill="1" applyBorder="1" applyAlignment="1">
      <alignment horizontal="center" vertical="center" wrapText="1"/>
      <protection/>
    </xf>
    <xf numFmtId="0" fontId="74" fillId="0" borderId="11" xfId="60" applyNumberFormat="1" applyFont="1" applyFill="1" applyBorder="1" applyAlignment="1">
      <alignment horizontal="center" vertical="center" wrapText="1"/>
      <protection/>
    </xf>
    <xf numFmtId="0" fontId="3" fillId="0" borderId="11" xfId="60"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center"/>
      <protection locked="0"/>
    </xf>
    <xf numFmtId="0" fontId="2" fillId="33" borderId="11" xfId="57" applyNumberFormat="1" applyFont="1" applyFill="1" applyBorder="1" applyAlignment="1" applyProtection="1">
      <alignment horizontal="center"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2" fontId="2" fillId="0" borderId="17" xfId="60" applyNumberFormat="1" applyFont="1" applyFill="1" applyBorder="1" applyAlignment="1">
      <alignment horizontal="center" vertical="center"/>
      <protection/>
    </xf>
    <xf numFmtId="2" fontId="2" fillId="0" borderId="17" xfId="59" applyNumberFormat="1" applyFont="1" applyFill="1" applyBorder="1" applyAlignment="1">
      <alignment horizontal="center" vertical="center"/>
      <protection/>
    </xf>
    <xf numFmtId="0" fontId="3" fillId="0" borderId="12" xfId="60" applyNumberFormat="1" applyFont="1" applyFill="1" applyBorder="1" applyAlignment="1">
      <alignment horizontal="center" vertical="center"/>
      <protection/>
    </xf>
    <xf numFmtId="0" fontId="3" fillId="0" borderId="11" xfId="60" applyNumberFormat="1" applyFont="1" applyFill="1" applyBorder="1" applyAlignment="1">
      <alignment horizontal="center" vertical="center" wrapText="1"/>
      <protection/>
    </xf>
    <xf numFmtId="0" fontId="3" fillId="0" borderId="18" xfId="60" applyNumberFormat="1" applyFont="1" applyFill="1" applyBorder="1" applyAlignment="1">
      <alignment horizontal="center" vertical="center"/>
      <protection/>
    </xf>
    <xf numFmtId="0" fontId="6" fillId="0" borderId="14" xfId="60" applyNumberFormat="1" applyFont="1" applyFill="1" applyBorder="1" applyAlignment="1">
      <alignment horizontal="center" vertical="center"/>
      <protection/>
    </xf>
    <xf numFmtId="0" fontId="3" fillId="0" borderId="14" xfId="60" applyNumberFormat="1" applyFont="1" applyFill="1" applyBorder="1" applyAlignment="1">
      <alignment horizontal="center" vertical="center"/>
      <protection/>
    </xf>
    <xf numFmtId="0" fontId="3" fillId="0" borderId="0" xfId="57" applyNumberFormat="1" applyFont="1" applyFill="1" applyAlignment="1">
      <alignment horizontal="center" vertical="center"/>
      <protection/>
    </xf>
    <xf numFmtId="2" fontId="6" fillId="0" borderId="11" xfId="60"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4" xfId="60" applyNumberFormat="1" applyFont="1" applyFill="1" applyBorder="1" applyAlignment="1">
      <alignment horizontal="center" vertical="top" wrapText="1"/>
      <protection/>
    </xf>
    <xf numFmtId="0" fontId="6" fillId="0" borderId="19" xfId="60"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2" borderId="14" xfId="60" applyNumberFormat="1" applyFont="1" applyFill="1" applyBorder="1" applyAlignment="1" applyProtection="1">
      <alignment horizontal="left" vertical="top"/>
      <protection locked="0"/>
    </xf>
    <xf numFmtId="0" fontId="2" fillId="2" borderId="19" xfId="60"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1" xfId="0" applyBorder="1" applyAlignment="1">
      <alignment horizontal="center" vertical="center"/>
    </xf>
    <xf numFmtId="0" fontId="76" fillId="0" borderId="11" xfId="0" applyFont="1" applyBorder="1" applyAlignment="1">
      <alignment horizontal="left" vertical="top" wrapText="1"/>
    </xf>
    <xf numFmtId="0" fontId="76" fillId="0" borderId="11" xfId="0" applyFont="1" applyBorder="1" applyAlignment="1">
      <alignment horizontal="left" vertical="top"/>
    </xf>
    <xf numFmtId="0" fontId="77" fillId="0" borderId="11" xfId="0" applyFont="1" applyBorder="1" applyAlignment="1">
      <alignment horizontal="center" vertical="center"/>
    </xf>
    <xf numFmtId="0" fontId="47" fillId="0" borderId="12" xfId="60" applyNumberFormat="1"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6"/>
  <sheetViews>
    <sheetView showGridLines="0" zoomScale="55" zoomScaleNormal="55" zoomScalePageLayoutView="0" workbookViewId="0" topLeftCell="A14">
      <selection activeCell="L14" sqref="L14"/>
    </sheetView>
  </sheetViews>
  <sheetFormatPr defaultColWidth="9.140625" defaultRowHeight="15"/>
  <cols>
    <col min="1" max="1" width="14.28125" style="21" customWidth="1"/>
    <col min="2" max="2" width="74.140625" style="47"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22.5742187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4.00390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1" t="str">
        <f>B2&amp;" BoQ"</f>
        <v>Item Wise BoQ</v>
      </c>
      <c r="B1" s="71"/>
      <c r="C1" s="71"/>
      <c r="D1" s="71"/>
      <c r="E1" s="71"/>
      <c r="F1" s="71"/>
      <c r="G1" s="71"/>
      <c r="H1" s="71"/>
      <c r="I1" s="71"/>
      <c r="J1" s="71"/>
      <c r="K1" s="71"/>
      <c r="L1" s="71"/>
      <c r="O1" s="2"/>
      <c r="P1" s="2"/>
      <c r="Q1" s="3"/>
      <c r="IE1" s="3"/>
      <c r="IF1" s="3"/>
      <c r="IG1" s="3"/>
      <c r="IH1" s="3"/>
      <c r="II1" s="3"/>
    </row>
    <row r="2" spans="1:17" s="1" customFormat="1" ht="25.5" customHeight="1" hidden="1">
      <c r="A2" s="23" t="s">
        <v>3</v>
      </c>
      <c r="B2" s="45" t="s">
        <v>35</v>
      </c>
      <c r="C2" s="23" t="s">
        <v>4</v>
      </c>
      <c r="D2" s="23" t="s">
        <v>5</v>
      </c>
      <c r="E2" s="23" t="s">
        <v>6</v>
      </c>
      <c r="J2" s="4"/>
      <c r="K2" s="4"/>
      <c r="L2" s="4"/>
      <c r="O2" s="2"/>
      <c r="P2" s="2"/>
      <c r="Q2" s="3"/>
    </row>
    <row r="3" spans="1:243" s="1" customFormat="1" ht="30" customHeight="1" hidden="1">
      <c r="A3" s="1" t="s">
        <v>7</v>
      </c>
      <c r="B3" s="46"/>
      <c r="IE3" s="3"/>
      <c r="IF3" s="3"/>
      <c r="IG3" s="3"/>
      <c r="IH3" s="3"/>
      <c r="II3" s="3"/>
    </row>
    <row r="4" spans="1:243" s="5" customFormat="1" ht="30" customHeight="1">
      <c r="A4" s="72" t="s">
        <v>37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6"/>
      <c r="IF4" s="6"/>
      <c r="IG4" s="6"/>
      <c r="IH4" s="6"/>
      <c r="II4" s="6"/>
    </row>
    <row r="5" spans="1:243" s="5" customFormat="1" ht="30" customHeight="1">
      <c r="A5" s="72" t="s">
        <v>58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6"/>
      <c r="IF5" s="6"/>
      <c r="IG5" s="6"/>
      <c r="IH5" s="6"/>
      <c r="II5" s="6"/>
    </row>
    <row r="6" spans="1:243" s="5" customFormat="1" ht="30" customHeight="1">
      <c r="A6" s="72" t="s">
        <v>57</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6"/>
      <c r="IF6" s="6"/>
      <c r="IG6" s="6"/>
      <c r="IH6" s="6"/>
      <c r="II6" s="6"/>
    </row>
    <row r="7" spans="1:243" s="5" customFormat="1" ht="29.25" customHeight="1" hidden="1">
      <c r="A7" s="74" t="s">
        <v>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6"/>
      <c r="IF7" s="6"/>
      <c r="IG7" s="6"/>
      <c r="IH7" s="6"/>
      <c r="II7" s="6"/>
    </row>
    <row r="8" spans="1:243" s="7" customFormat="1" ht="61.5" customHeight="1">
      <c r="A8" s="24" t="s">
        <v>40</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8"/>
      <c r="IF8" s="8"/>
      <c r="IG8" s="8"/>
      <c r="IH8" s="8"/>
      <c r="II8" s="8"/>
    </row>
    <row r="9" spans="1:243" s="9" customFormat="1" ht="61.5" customHeight="1">
      <c r="A9" s="65" t="s">
        <v>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47</v>
      </c>
      <c r="G11" s="37"/>
      <c r="H11" s="37"/>
      <c r="I11" s="37" t="s">
        <v>19</v>
      </c>
      <c r="J11" s="37" t="s">
        <v>20</v>
      </c>
      <c r="K11" s="37" t="s">
        <v>21</v>
      </c>
      <c r="L11" s="37" t="s">
        <v>22</v>
      </c>
      <c r="M11" s="38" t="s">
        <v>56</v>
      </c>
      <c r="N11" s="37" t="s">
        <v>48</v>
      </c>
      <c r="O11" s="37" t="s">
        <v>49</v>
      </c>
      <c r="P11" s="37" t="s">
        <v>46</v>
      </c>
      <c r="Q11" s="37" t="s">
        <v>45</v>
      </c>
      <c r="R11" s="37" t="s">
        <v>44</v>
      </c>
      <c r="S11" s="37" t="s">
        <v>43</v>
      </c>
      <c r="T11" s="37" t="s">
        <v>42</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41</v>
      </c>
      <c r="BB11" s="39" t="s">
        <v>55</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71.25" customHeight="1">
      <c r="A13" s="44">
        <v>1</v>
      </c>
      <c r="B13" s="80" t="s">
        <v>59</v>
      </c>
      <c r="C13" s="58"/>
      <c r="D13" s="79"/>
      <c r="E13" s="79"/>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0"/>
    </row>
    <row r="14" spans="1:55" ht="75.75" customHeight="1">
      <c r="A14" s="44">
        <v>1.1</v>
      </c>
      <c r="B14" s="80" t="s">
        <v>60</v>
      </c>
      <c r="C14" s="48" t="s">
        <v>24</v>
      </c>
      <c r="D14" s="82">
        <v>0.15</v>
      </c>
      <c r="E14" s="82" t="s">
        <v>77</v>
      </c>
      <c r="F14" s="49"/>
      <c r="G14" s="49"/>
      <c r="H14" s="49"/>
      <c r="I14" s="50" t="s">
        <v>26</v>
      </c>
      <c r="J14" s="51">
        <f aca="true" t="shared" si="0" ref="J14:J32">IF(I14="Less(-)",-1,1)</f>
        <v>1</v>
      </c>
      <c r="K14" s="52" t="s">
        <v>36</v>
      </c>
      <c r="L14" s="52" t="s">
        <v>6</v>
      </c>
      <c r="M14" s="53"/>
      <c r="N14" s="52"/>
      <c r="O14" s="52"/>
      <c r="P14" s="54"/>
      <c r="Q14" s="52"/>
      <c r="R14" s="52"/>
      <c r="S14" s="54"/>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D14*M14</f>
        <v>0</v>
      </c>
      <c r="BB14" s="57">
        <f>BA14+SUM(N14:AZ14)</f>
        <v>0</v>
      </c>
      <c r="BC14" s="59" t="str">
        <f>SpellNumber(L14,BB14)</f>
        <v>INR Zero Only</v>
      </c>
    </row>
    <row r="15" spans="1:55" ht="52.5" customHeight="1">
      <c r="A15" s="44">
        <v>2</v>
      </c>
      <c r="B15" s="80" t="s">
        <v>61</v>
      </c>
      <c r="C15" s="83"/>
      <c r="D15" s="82"/>
      <c r="E15" s="82"/>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0"/>
    </row>
    <row r="16" spans="1:55" ht="35.25" customHeight="1">
      <c r="A16" s="44">
        <v>2.1</v>
      </c>
      <c r="B16" s="80" t="s">
        <v>62</v>
      </c>
      <c r="C16" s="48" t="s">
        <v>28</v>
      </c>
      <c r="D16" s="82">
        <v>1.5</v>
      </c>
      <c r="E16" s="82" t="s">
        <v>77</v>
      </c>
      <c r="F16" s="49"/>
      <c r="G16" s="49"/>
      <c r="H16" s="49"/>
      <c r="I16" s="50" t="s">
        <v>26</v>
      </c>
      <c r="J16" s="51">
        <f t="shared" si="0"/>
        <v>1</v>
      </c>
      <c r="K16" s="52" t="s">
        <v>36</v>
      </c>
      <c r="L16" s="52" t="s">
        <v>6</v>
      </c>
      <c r="M16" s="53"/>
      <c r="N16" s="52"/>
      <c r="O16" s="52"/>
      <c r="P16" s="54"/>
      <c r="Q16" s="52"/>
      <c r="R16" s="52"/>
      <c r="S16" s="54"/>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f>D16*M16</f>
        <v>0</v>
      </c>
      <c r="BB16" s="57">
        <f>BA16+SUM(N16:AZ16)</f>
        <v>0</v>
      </c>
      <c r="BC16" s="59" t="str">
        <f>SpellNumber(L16,BB16)</f>
        <v>INR Zero Only</v>
      </c>
    </row>
    <row r="17" spans="1:55" ht="98.25" customHeight="1">
      <c r="A17" s="44">
        <v>3</v>
      </c>
      <c r="B17" s="80" t="s">
        <v>63</v>
      </c>
      <c r="C17" s="83"/>
      <c r="D17" s="82"/>
      <c r="E17" s="82"/>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0"/>
    </row>
    <row r="18" spans="1:55" ht="37.5" customHeight="1">
      <c r="A18" s="44">
        <v>3.1</v>
      </c>
      <c r="B18" s="80" t="s">
        <v>64</v>
      </c>
      <c r="C18" s="48" t="s">
        <v>29</v>
      </c>
      <c r="D18" s="82">
        <v>1.5</v>
      </c>
      <c r="E18" s="82" t="s">
        <v>78</v>
      </c>
      <c r="F18" s="49"/>
      <c r="G18" s="49"/>
      <c r="H18" s="49"/>
      <c r="I18" s="50" t="s">
        <v>26</v>
      </c>
      <c r="J18" s="51">
        <f t="shared" si="0"/>
        <v>1</v>
      </c>
      <c r="K18" s="52" t="s">
        <v>36</v>
      </c>
      <c r="L18" s="52" t="s">
        <v>6</v>
      </c>
      <c r="M18" s="53"/>
      <c r="N18" s="52"/>
      <c r="O18" s="52"/>
      <c r="P18" s="54"/>
      <c r="Q18" s="52"/>
      <c r="R18" s="52"/>
      <c r="S18" s="54"/>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6">
        <f>D18*M18</f>
        <v>0</v>
      </c>
      <c r="BB18" s="57">
        <f>BA18+SUM(N18:AZ18)</f>
        <v>0</v>
      </c>
      <c r="BC18" s="59" t="str">
        <f>SpellNumber(L18,BB18)</f>
        <v>INR Zero Only</v>
      </c>
    </row>
    <row r="19" spans="1:55" ht="131.25" customHeight="1">
      <c r="A19" s="44">
        <v>4</v>
      </c>
      <c r="B19" s="80" t="s">
        <v>65</v>
      </c>
      <c r="C19" s="83"/>
      <c r="D19" s="82"/>
      <c r="E19" s="82"/>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0"/>
    </row>
    <row r="20" spans="1:55" ht="49.5" customHeight="1">
      <c r="A20" s="44">
        <v>4.1</v>
      </c>
      <c r="B20" s="80" t="s">
        <v>66</v>
      </c>
      <c r="C20" s="48" t="s">
        <v>30</v>
      </c>
      <c r="D20" s="82">
        <v>15</v>
      </c>
      <c r="E20" s="82" t="s">
        <v>78</v>
      </c>
      <c r="F20" s="49"/>
      <c r="G20" s="49"/>
      <c r="H20" s="49"/>
      <c r="I20" s="50" t="s">
        <v>26</v>
      </c>
      <c r="J20" s="51">
        <f t="shared" si="0"/>
        <v>1</v>
      </c>
      <c r="K20" s="52" t="s">
        <v>36</v>
      </c>
      <c r="L20" s="52" t="s">
        <v>6</v>
      </c>
      <c r="M20" s="53"/>
      <c r="N20" s="52"/>
      <c r="O20" s="52"/>
      <c r="P20" s="54"/>
      <c r="Q20" s="52"/>
      <c r="R20" s="52"/>
      <c r="S20" s="54"/>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D20*M20</f>
        <v>0</v>
      </c>
      <c r="BB20" s="57">
        <f>BA20+SUM(N20:AZ20)</f>
        <v>0</v>
      </c>
      <c r="BC20" s="59" t="str">
        <f>SpellNumber(L20,BB20)</f>
        <v>INR Zero Only</v>
      </c>
    </row>
    <row r="21" spans="1:55" ht="89.25" customHeight="1">
      <c r="A21" s="44">
        <v>6</v>
      </c>
      <c r="B21" s="80" t="s">
        <v>80</v>
      </c>
      <c r="C21" s="83"/>
      <c r="D21" s="82"/>
      <c r="E21" s="82"/>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0"/>
    </row>
    <row r="22" spans="1:55" ht="33.75" customHeight="1">
      <c r="A22" s="44">
        <v>6.1</v>
      </c>
      <c r="B22" s="80" t="s">
        <v>67</v>
      </c>
      <c r="C22" s="83"/>
      <c r="D22" s="82"/>
      <c r="E22" s="82"/>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0"/>
    </row>
    <row r="23" spans="1:55" ht="52.5" customHeight="1">
      <c r="A23" s="44">
        <v>6.2</v>
      </c>
      <c r="B23" s="80" t="s">
        <v>68</v>
      </c>
      <c r="C23" s="83"/>
      <c r="D23" s="82"/>
      <c r="E23" s="82"/>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0"/>
    </row>
    <row r="24" spans="1:55" ht="27.75" customHeight="1">
      <c r="A24" s="44">
        <v>6.3</v>
      </c>
      <c r="B24" s="80" t="s">
        <v>69</v>
      </c>
      <c r="C24" s="48" t="s">
        <v>31</v>
      </c>
      <c r="D24" s="82">
        <v>10</v>
      </c>
      <c r="E24" s="82" t="s">
        <v>78</v>
      </c>
      <c r="F24" s="49"/>
      <c r="G24" s="49"/>
      <c r="H24" s="49"/>
      <c r="I24" s="50" t="s">
        <v>26</v>
      </c>
      <c r="J24" s="51">
        <f t="shared" si="0"/>
        <v>1</v>
      </c>
      <c r="K24" s="52" t="s">
        <v>36</v>
      </c>
      <c r="L24" s="52" t="s">
        <v>6</v>
      </c>
      <c r="M24" s="53"/>
      <c r="N24" s="52"/>
      <c r="O24" s="52"/>
      <c r="P24" s="54"/>
      <c r="Q24" s="52"/>
      <c r="R24" s="52"/>
      <c r="S24" s="54"/>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6">
        <f>D24*M24</f>
        <v>0</v>
      </c>
      <c r="BB24" s="57">
        <f>BA24+SUM(N24:AZ24)</f>
        <v>0</v>
      </c>
      <c r="BC24" s="59" t="str">
        <f>SpellNumber(L24,BB24)</f>
        <v>INR Zero Only</v>
      </c>
    </row>
    <row r="25" spans="1:55" ht="104.25" customHeight="1">
      <c r="A25" s="44">
        <v>7</v>
      </c>
      <c r="B25" s="80" t="s">
        <v>81</v>
      </c>
      <c r="C25" s="83"/>
      <c r="D25" s="82"/>
      <c r="E25" s="82"/>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0"/>
    </row>
    <row r="26" spans="1:55" ht="26.25" customHeight="1">
      <c r="A26" s="44">
        <v>7.1</v>
      </c>
      <c r="B26" s="81" t="s">
        <v>70</v>
      </c>
      <c r="C26" s="48" t="s">
        <v>50</v>
      </c>
      <c r="D26" s="82">
        <v>15</v>
      </c>
      <c r="E26" s="82" t="s">
        <v>79</v>
      </c>
      <c r="F26" s="49"/>
      <c r="G26" s="49"/>
      <c r="H26" s="49"/>
      <c r="I26" s="50" t="s">
        <v>26</v>
      </c>
      <c r="J26" s="51">
        <f t="shared" si="0"/>
        <v>1</v>
      </c>
      <c r="K26" s="52" t="s">
        <v>36</v>
      </c>
      <c r="L26" s="52" t="s">
        <v>6</v>
      </c>
      <c r="M26" s="53"/>
      <c r="N26" s="52"/>
      <c r="O26" s="52"/>
      <c r="P26" s="54"/>
      <c r="Q26" s="52"/>
      <c r="R26" s="52"/>
      <c r="S26" s="54"/>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D26*M26</f>
        <v>0</v>
      </c>
      <c r="BB26" s="57">
        <f>BA26+SUM(N26:AZ26)</f>
        <v>0</v>
      </c>
      <c r="BC26" s="59" t="str">
        <f>SpellNumber(L26,BB26)</f>
        <v>INR Zero Only</v>
      </c>
    </row>
    <row r="27" spans="1:55" ht="32.25" customHeight="1">
      <c r="A27" s="44">
        <v>8</v>
      </c>
      <c r="B27" s="81" t="s">
        <v>71</v>
      </c>
      <c r="C27" s="83"/>
      <c r="D27" s="82"/>
      <c r="E27" s="82"/>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0"/>
    </row>
    <row r="28" spans="1:55" ht="21" customHeight="1">
      <c r="A28" s="44">
        <v>8.1</v>
      </c>
      <c r="B28" s="81" t="s">
        <v>72</v>
      </c>
      <c r="C28" s="48" t="s">
        <v>51</v>
      </c>
      <c r="D28" s="82">
        <v>10</v>
      </c>
      <c r="E28" s="82" t="s">
        <v>78</v>
      </c>
      <c r="F28" s="49"/>
      <c r="G28" s="49"/>
      <c r="H28" s="49"/>
      <c r="I28" s="50" t="s">
        <v>26</v>
      </c>
      <c r="J28" s="51">
        <f t="shared" si="0"/>
        <v>1</v>
      </c>
      <c r="K28" s="52" t="s">
        <v>36</v>
      </c>
      <c r="L28" s="52" t="s">
        <v>6</v>
      </c>
      <c r="M28" s="53"/>
      <c r="N28" s="52"/>
      <c r="O28" s="52"/>
      <c r="P28" s="54"/>
      <c r="Q28" s="52"/>
      <c r="R28" s="52"/>
      <c r="S28" s="54"/>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f>D28*M28</f>
        <v>0</v>
      </c>
      <c r="BB28" s="57">
        <f>BA28+SUM(N28:AZ28)</f>
        <v>0</v>
      </c>
      <c r="BC28" s="59" t="str">
        <f>SpellNumber(L28,BB28)</f>
        <v>INR Zero Only</v>
      </c>
    </row>
    <row r="29" spans="1:55" ht="44.25" customHeight="1">
      <c r="A29" s="44">
        <v>9</v>
      </c>
      <c r="B29" s="80" t="s">
        <v>73</v>
      </c>
      <c r="C29" s="83"/>
      <c r="D29" s="82"/>
      <c r="E29" s="82"/>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0"/>
    </row>
    <row r="30" spans="1:55" ht="25.5" customHeight="1">
      <c r="A30" s="44">
        <v>9.1</v>
      </c>
      <c r="B30" s="80" t="s">
        <v>74</v>
      </c>
      <c r="C30" s="48" t="s">
        <v>52</v>
      </c>
      <c r="D30" s="82">
        <v>50</v>
      </c>
      <c r="E30" s="82" t="s">
        <v>78</v>
      </c>
      <c r="F30" s="49"/>
      <c r="G30" s="49"/>
      <c r="H30" s="49"/>
      <c r="I30" s="50" t="s">
        <v>26</v>
      </c>
      <c r="J30" s="51">
        <f t="shared" si="0"/>
        <v>1</v>
      </c>
      <c r="K30" s="52" t="s">
        <v>36</v>
      </c>
      <c r="L30" s="52" t="s">
        <v>6</v>
      </c>
      <c r="M30" s="53"/>
      <c r="N30" s="52"/>
      <c r="O30" s="52"/>
      <c r="P30" s="54"/>
      <c r="Q30" s="52"/>
      <c r="R30" s="52"/>
      <c r="S30" s="54"/>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f>D30*M30</f>
        <v>0</v>
      </c>
      <c r="BB30" s="57">
        <f>BA30+SUM(N30:AZ30)</f>
        <v>0</v>
      </c>
      <c r="BC30" s="59" t="str">
        <f>SpellNumber(L30,BB30)</f>
        <v>INR Zero Only</v>
      </c>
    </row>
    <row r="31" spans="1:55" ht="126" customHeight="1">
      <c r="A31" s="44">
        <v>10</v>
      </c>
      <c r="B31" s="80" t="s">
        <v>75</v>
      </c>
      <c r="C31" s="48" t="s">
        <v>53</v>
      </c>
      <c r="D31" s="82">
        <v>15</v>
      </c>
      <c r="E31" s="82" t="s">
        <v>78</v>
      </c>
      <c r="F31" s="49"/>
      <c r="G31" s="49"/>
      <c r="H31" s="49"/>
      <c r="I31" s="50" t="s">
        <v>26</v>
      </c>
      <c r="J31" s="51">
        <f t="shared" si="0"/>
        <v>1</v>
      </c>
      <c r="K31" s="52" t="s">
        <v>36</v>
      </c>
      <c r="L31" s="52" t="s">
        <v>6</v>
      </c>
      <c r="M31" s="53"/>
      <c r="N31" s="52"/>
      <c r="O31" s="52"/>
      <c r="P31" s="54"/>
      <c r="Q31" s="52"/>
      <c r="R31" s="52"/>
      <c r="S31" s="54"/>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6">
        <f>D31*M31</f>
        <v>0</v>
      </c>
      <c r="BB31" s="57">
        <f>BA31+SUM(N31:AZ31)</f>
        <v>0</v>
      </c>
      <c r="BC31" s="59" t="str">
        <f>SpellNumber(L31,BB31)</f>
        <v>INR Zero Only</v>
      </c>
    </row>
    <row r="32" spans="1:55" ht="101.25" customHeight="1">
      <c r="A32" s="44">
        <v>11</v>
      </c>
      <c r="B32" s="80" t="s">
        <v>76</v>
      </c>
      <c r="C32" s="48" t="s">
        <v>54</v>
      </c>
      <c r="D32" s="82">
        <v>15</v>
      </c>
      <c r="E32" s="82" t="s">
        <v>78</v>
      </c>
      <c r="F32" s="49"/>
      <c r="G32" s="49"/>
      <c r="H32" s="49"/>
      <c r="I32" s="50" t="s">
        <v>26</v>
      </c>
      <c r="J32" s="51">
        <f t="shared" si="0"/>
        <v>1</v>
      </c>
      <c r="K32" s="52" t="s">
        <v>36</v>
      </c>
      <c r="L32" s="52" t="s">
        <v>6</v>
      </c>
      <c r="M32" s="53"/>
      <c r="N32" s="52"/>
      <c r="O32" s="52"/>
      <c r="P32" s="54"/>
      <c r="Q32" s="52"/>
      <c r="R32" s="52"/>
      <c r="S32" s="54"/>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6">
        <f>D32*M32</f>
        <v>0</v>
      </c>
      <c r="BB32" s="57">
        <f>BA32+SUM(N32:AZ32)</f>
        <v>0</v>
      </c>
      <c r="BC32" s="59" t="str">
        <f>SpellNumber(L32,BB32)</f>
        <v>INR Zero Only</v>
      </c>
    </row>
    <row r="33" spans="1:243" s="15" customFormat="1" ht="24.75" customHeight="1">
      <c r="A33" s="25" t="s">
        <v>32</v>
      </c>
      <c r="B33" s="26"/>
      <c r="C33" s="58"/>
      <c r="D33" s="60"/>
      <c r="E33" s="60"/>
      <c r="F33" s="60"/>
      <c r="G33" s="60"/>
      <c r="H33" s="61"/>
      <c r="I33" s="61"/>
      <c r="J33" s="61"/>
      <c r="K33" s="61"/>
      <c r="L33" s="6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SUM(BA13:BA32)</f>
        <v>0</v>
      </c>
      <c r="BB33" s="64">
        <f>SUM(BB13:BB32)</f>
        <v>0</v>
      </c>
      <c r="BC33" s="59" t="str">
        <f>SpellNumber($E$2,BB33)</f>
        <v>INR Zero Only</v>
      </c>
      <c r="IE33" s="16">
        <v>4</v>
      </c>
      <c r="IF33" s="16" t="s">
        <v>27</v>
      </c>
      <c r="IG33" s="16" t="s">
        <v>31</v>
      </c>
      <c r="IH33" s="16">
        <v>10</v>
      </c>
      <c r="II33" s="16" t="s">
        <v>25</v>
      </c>
    </row>
    <row r="34" spans="1:243" s="19" customFormat="1" ht="54.75" customHeight="1" hidden="1">
      <c r="A34" s="26" t="s">
        <v>39</v>
      </c>
      <c r="B34" s="27"/>
      <c r="C34" s="17"/>
      <c r="D34" s="28"/>
      <c r="E34" s="29" t="s">
        <v>33</v>
      </c>
      <c r="F34" s="42"/>
      <c r="G34" s="30"/>
      <c r="H34" s="18"/>
      <c r="I34" s="18"/>
      <c r="J34" s="18"/>
      <c r="K34" s="31"/>
      <c r="L34" s="32"/>
      <c r="M34" s="33" t="s">
        <v>34</v>
      </c>
      <c r="O34" s="15"/>
      <c r="P34" s="15"/>
      <c r="Q34" s="15"/>
      <c r="R34" s="15"/>
      <c r="S34" s="15"/>
      <c r="BA34" s="43">
        <f>IF(ISBLANK(F34),0,IF(E34="Excess (+)",ROUND(BA33+(BA33*F34),2),IF(E34="Less (-)",ROUND(BA33+(BA33*F34*(-1)),2),0)))</f>
        <v>0</v>
      </c>
      <c r="BB34" s="34">
        <f>ROUND(BA34,0)</f>
        <v>0</v>
      </c>
      <c r="BC34" s="35" t="str">
        <f>SpellNumber(L34,BB34)</f>
        <v> Zero Only</v>
      </c>
      <c r="IE34" s="20"/>
      <c r="IF34" s="20"/>
      <c r="IG34" s="20"/>
      <c r="IH34" s="20"/>
      <c r="II34" s="20"/>
    </row>
    <row r="35" spans="1:243" s="19" customFormat="1" ht="43.5" customHeight="1">
      <c r="A35" s="25" t="s">
        <v>38</v>
      </c>
      <c r="B35" s="25"/>
      <c r="C35" s="68" t="str">
        <f>SpellNumber($E$2,BB33)</f>
        <v>INR Zero Only</v>
      </c>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70"/>
      <c r="IE35" s="20"/>
      <c r="IF35" s="20"/>
      <c r="IG35" s="20"/>
      <c r="IH35" s="20"/>
      <c r="II35" s="20"/>
    </row>
    <row r="36" spans="2:243" s="12" customFormat="1" ht="15">
      <c r="B36" s="15"/>
      <c r="C36" s="21"/>
      <c r="D36" s="21"/>
      <c r="E36" s="21"/>
      <c r="F36" s="21"/>
      <c r="G36" s="21"/>
      <c r="H36" s="21"/>
      <c r="I36" s="21"/>
      <c r="J36" s="21"/>
      <c r="K36" s="21"/>
      <c r="L36" s="21"/>
      <c r="M36" s="21"/>
      <c r="O36" s="21"/>
      <c r="BA36" s="21"/>
      <c r="BC36" s="21"/>
      <c r="IE36" s="13"/>
      <c r="IF36" s="13"/>
      <c r="IG36" s="13"/>
      <c r="IH36" s="13"/>
      <c r="II36" s="13"/>
    </row>
  </sheetData>
  <sheetProtection password="E491" sheet="1" selectLockedCells="1"/>
  <mergeCells count="8">
    <mergeCell ref="A9:BC9"/>
    <mergeCell ref="C35:BC35"/>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4">
      <formula1>IF(ISBLANK(F34),$A$3:$C$3,$B$3:$C$3)</formula1>
    </dataValidation>
    <dataValidation type="decimal" allowBlank="1" showInputMessage="1" showErrorMessage="1" promptTitle="Rate Entry" prompt="Please enter VAT charges in Rupees for this item. " errorTitle="Invaid Entry" error="Only Numeric Values are allowed. " sqref="M14 M16 M18 M24 M26 M28 M30:M32 M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
      <formula1>0</formula1>
      <formula2>IF(E34&lt;&gt;"Select",99.9,0)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4">
      <formula1>IF(E34&lt;&gt;"Select",0,-1)</formula1>
      <formula2>IF(E34&lt;&gt;"Select",99.99,-1)</formula2>
    </dataValidation>
    <dataValidation type="decimal" allowBlank="1" showInputMessage="1" showErrorMessage="1" promptTitle="Rate Entry" prompt="Please enter the Other Taxes2 in Rupees for this item. " errorTitle="Invaid Entry" error="Only Numeric Values are allowed. " sqref="N14:O14 N16:O16 N18:O18 N24:O24 N26:O26 N28:O28 N30:O32 N20:O20">
      <formula1>0</formula1>
      <formula2>999999999999999</formula2>
    </dataValidation>
    <dataValidation allowBlank="1" showInputMessage="1" showErrorMessage="1" promptTitle="Addition / Deduction" prompt="Please Choose the correct One" sqref="J14 J16 J18 J24 J26 J28 J30:J32 J20"/>
    <dataValidation type="list" showInputMessage="1" showErrorMessage="1" sqref="I14 I16 I18 I24 I26 I28 I30:I32 I20">
      <formula1>"Excess(+), Less(-)"</formula1>
    </dataValidation>
    <dataValidation type="decimal" allowBlank="1" showInputMessage="1" showErrorMessage="1" promptTitle="Rate Entry" prompt="Please enter the Excise Duty Category in Rupees for this item. " errorTitle="Invaid Entry" error="Only Numeric Values are allowed. " sqref="R14 R16 R18 R24 R26 R28 R30:R32 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4 Q26 Q28 Q30:Q32 Q20">
      <formula1>0</formula1>
      <formula2>999999999999999</formula2>
    </dataValidation>
    <dataValidation type="list" allowBlank="1" showInputMessage="1" showErrorMessage="1" sqref="K14 K16 K18 K24 K26 K28 K30:K32 K20">
      <formula1>"Partial Conversion, Full Conversion"</formula1>
    </dataValidation>
    <dataValidation allowBlank="1" showInputMessage="1" showErrorMessage="1" promptTitle="Itemcode/Make" prompt="Please enter text" sqref="C16:H16 C14:H14 C18:H18 C28:H28 C20:H20 C24:H24 C26:H26 C30:H32"/>
    <dataValidation type="list" allowBlank="1" showInputMessage="1" showErrorMessage="1" sqref="L14 L16 L18 L24 L26 L28 L30:L32 L20">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2023-02-17T08:59:37Z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