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<sst xmlns="http://schemas.openxmlformats.org/spreadsheetml/2006/main" count="180" uniqueCount="80">
  <si>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</si>
  <si>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</si>
  <si>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</si>
  <si>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</si>
  <si>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</si>
  <si>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</si>
  <si>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</si>
  <si>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</si>
  <si>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</si>
  <si>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</si>
  <si>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</si>
  <si>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</si>
  <si>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</si>
  <si>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</si>
  <si>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</si>
  <si>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</si>
  <si>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</si>
  <si>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</si>
  <si>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</si>
  <si>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</si>
  <si>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</si>
  <si>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</si>
  <si>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</si>
  <si>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</si>
  <si>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</si>
  <si>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</si>
  <si>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</si>
  <si>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</si>
  <si>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</si>
  <si>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</si>
  <si>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</si>
  <si>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</si>
  <si>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</si>
  <si>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</si>
  <si>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</si>
  <si>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</si>
  <si>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</si>
  <si>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</si>
  <si>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</si>
  <si>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</si>
  <si>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</si>
  <si>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</si>
  <si>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</si>
  <si>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</si>
  <si>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</si>
  <si>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</si>
  <si>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</si>
  <si>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</si>
  <si>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</si>
  <si>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t>
    </r>
    <r>
      <rPr>
        <b/>
        <sz val="11"/>
        <color indexed="10"/>
        <rFont val="Arial"/>
        <family val="2"/>
      </rPr>
      <t>with Inclusive of GST</t>
    </r>
    <r>
      <rPr>
        <b/>
        <sz val="11"/>
        <rFont val="Arial"/>
        <family val="2"/>
      </rPr>
      <t xml:space="preserve"> In Figures To be entered by the Bidder in 
Rs.      P
 </t>
    </r>
  </si>
  <si>
    <t>Name of Work: &lt;Preparation of hostel rooms at IISER Mohali&gt;</t>
  </si>
  <si>
    <t>Contract No:  &lt;IISER/22-23/EE-EO/MISC-12&gt;</t>
  </si>
  <si>
    <t>Drawing following  sizes  of  FRLS  PVC  insulated copper  conductor,  single  core  cable  in  the  existing  surface/ recessed steel/ PVC conduit as required.</t>
  </si>
  <si>
    <t xml:space="preserve">3 x 1.5 sq. mm </t>
  </si>
  <si>
    <t xml:space="preserve">3 x 2.5 sq. mm </t>
  </si>
  <si>
    <t>Fixing following modular switch/ socket on the existing modular plate &amp; switch box including connections but excluding modular plate etc. as required.</t>
  </si>
  <si>
    <t>5/6 A switch</t>
  </si>
  <si>
    <t>3 pin 5/6 A socket outlet</t>
  </si>
  <si>
    <t xml:space="preserve">Fixing PVC batten/flexible pipe on the wall with base i/c. acessories etc. as required. </t>
  </si>
  <si>
    <t>0.75"  to 1".</t>
  </si>
  <si>
    <t>Fixing following size PVC modular box as required, Make: ABB,L&amp;T,Anchor,Greatwhite,MK.</t>
  </si>
  <si>
    <t>3 Module</t>
  </si>
  <si>
    <t>6 Module</t>
  </si>
  <si>
    <t>Fixing following Modular base &amp; cover plate on existing modular metal boxes etc. as required.Make: ABB,L&amp;T,Anchor Roma,Greatwhite</t>
  </si>
  <si>
    <t>Installation, testing and commissioning of pre-wired, fluorescent fitting / compact fluorescent fitting of all types, complete with all accessories and tube etc. directly on ceiling/ wall, including connection with 1.5 sq. mm FRLS PVC insulated, copper conductor, single core cable and earthing etc. as required including dismantling the fitting first.</t>
  </si>
  <si>
    <t>Fixing wall mounting fresh air fan of size 400 mm plastic body/blades.</t>
  </si>
  <si>
    <t xml:space="preserve">Fixing of bakelite/brass bulb holder, heavy quality,on surface. </t>
  </si>
  <si>
    <t>Dismantling of ceiling fan of size 1200-1400 mm from the ceiling of room including removal of all connections, etc.</t>
  </si>
  <si>
    <t>mtrs</t>
  </si>
  <si>
    <t>nos</t>
  </si>
  <si>
    <t>item3</t>
  </si>
  <si>
    <t>item4</t>
  </si>
  <si>
    <t>item6</t>
  </si>
  <si>
    <t>item7</t>
  </si>
  <si>
    <t>item8</t>
  </si>
  <si>
    <t>item9</t>
  </si>
  <si>
    <t>item10</t>
  </si>
  <si>
    <t>item11</t>
  </si>
  <si>
    <t>item12</t>
  </si>
  <si>
    <t>item13</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</si>
</sst>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4"/>
      <color indexed="8"/>
      <name val="Times New Roman"/>
      <family val="1"/>
    </font>
    <font>
      <sz val="14"/>
      <color indexed="8"/>
      <name val="Times"/>
      <family val="0"/>
    </font>
    <font>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2"/>
      <color indexed="8"/>
      <name val="Times New Roman"/>
      <family val="1"/>
    </font>
    <font>
      <sz val="10"/>
      <color indexed="8"/>
      <name val="Courier New"/>
      <family val="3"/>
    </font>
    <font>
      <sz val="12"/>
      <color indexed="8"/>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2"/>
      <color rgb="FF000000"/>
      <name val="Times New Roman"/>
      <family val="1"/>
    </font>
    <font>
      <sz val="10"/>
      <color rgb="FF000000"/>
      <name val="Courier New"/>
      <family val="3"/>
    </font>
    <font>
      <sz val="12"/>
      <color theme="1"/>
      <name val="Arial"/>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color indexed="63"/>
      </left>
      <right>
        <color indexed="63"/>
      </right>
      <top style="thin"/>
      <bottom>
        <color indexed="63"/>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68"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2" fillId="0" borderId="14"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71" fillId="33" borderId="10" xfId="60" applyNumberFormat="1" applyFont="1" applyFill="1" applyBorder="1" applyAlignment="1" applyProtection="1">
      <alignment vertical="center" wrapText="1"/>
      <protection locked="0"/>
    </xf>
    <xf numFmtId="0" fontId="68"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6" fillId="0" borderId="15" xfId="60" applyNumberFormat="1" applyFont="1" applyFill="1" applyBorder="1" applyAlignment="1">
      <alignment horizontal="right" vertical="top"/>
      <protection/>
    </xf>
    <xf numFmtId="0" fontId="3" fillId="0" borderId="10" xfId="60" applyNumberFormat="1" applyFont="1" applyFill="1" applyBorder="1" applyAlignment="1">
      <alignment vertical="top" wrapText="1"/>
      <protection/>
    </xf>
    <xf numFmtId="0" fontId="11" fillId="0" borderId="0" xfId="60"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60" applyNumberFormat="1" applyFont="1" applyFill="1" applyBorder="1" applyAlignment="1">
      <alignment horizontal="center" vertical="top" wrapText="1"/>
      <protection/>
    </xf>
    <xf numFmtId="0" fontId="72" fillId="34" borderId="10" xfId="60" applyNumberFormat="1" applyFont="1" applyFill="1" applyBorder="1" applyAlignment="1">
      <alignment horizontal="center" vertical="top" wrapText="1"/>
      <protection/>
    </xf>
    <xf numFmtId="0" fontId="72" fillId="34" borderId="10" xfId="60"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5" applyNumberFormat="1" applyFont="1" applyFill="1" applyBorder="1" applyAlignment="1">
      <alignment horizontal="center" vertical="center"/>
    </xf>
    <xf numFmtId="0" fontId="74" fillId="0" borderId="16" xfId="60" applyNumberFormat="1" applyFont="1" applyFill="1" applyBorder="1" applyAlignment="1">
      <alignment horizontal="right" vertical="top"/>
      <protection/>
    </xf>
    <xf numFmtId="0" fontId="3" fillId="0" borderId="11" xfId="57" applyNumberFormat="1" applyFont="1" applyFill="1" applyBorder="1" applyAlignment="1">
      <alignment horizontal="center" vertical="top" wrapText="1"/>
      <protection/>
    </xf>
    <xf numFmtId="0" fontId="70" fillId="0" borderId="0" xfId="60"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0" fontId="75" fillId="0" borderId="11" xfId="60" applyNumberFormat="1" applyFont="1" applyFill="1" applyBorder="1" applyAlignment="1">
      <alignment horizontal="center" vertical="center" wrapText="1"/>
      <protection/>
    </xf>
    <xf numFmtId="0" fontId="76" fillId="0" borderId="11" xfId="60" applyNumberFormat="1" applyFont="1" applyFill="1" applyBorder="1" applyAlignment="1">
      <alignment horizontal="center" vertical="center" wrapText="1"/>
      <protection/>
    </xf>
    <xf numFmtId="0" fontId="3" fillId="0" borderId="11" xfId="60" applyNumberFormat="1" applyFont="1" applyFill="1" applyBorder="1" applyAlignment="1">
      <alignment horizontal="center" vertical="center"/>
      <protection/>
    </xf>
    <xf numFmtId="0" fontId="3" fillId="0" borderId="11" xfId="57" applyNumberFormat="1" applyFont="1" applyFill="1" applyBorder="1" applyAlignment="1">
      <alignment horizontal="center" vertical="center"/>
      <protection/>
    </xf>
    <xf numFmtId="0" fontId="2" fillId="0" borderId="11" xfId="57" applyNumberFormat="1" applyFont="1" applyFill="1" applyBorder="1" applyAlignment="1" applyProtection="1">
      <alignment horizontal="center" vertical="center"/>
      <protection locked="0"/>
    </xf>
    <xf numFmtId="0" fontId="2" fillId="33" borderId="11" xfId="57" applyNumberFormat="1" applyFont="1" applyFill="1" applyBorder="1" applyAlignment="1" applyProtection="1">
      <alignment horizontal="center"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2" fontId="2" fillId="0" borderId="17" xfId="60" applyNumberFormat="1" applyFont="1" applyFill="1" applyBorder="1" applyAlignment="1">
      <alignment horizontal="center" vertical="center"/>
      <protection/>
    </xf>
    <xf numFmtId="2" fontId="2" fillId="0" borderId="17" xfId="59" applyNumberFormat="1" applyFont="1" applyFill="1" applyBorder="1" applyAlignment="1">
      <alignment horizontal="center" vertical="center"/>
      <protection/>
    </xf>
    <xf numFmtId="0" fontId="3" fillId="0" borderId="12" xfId="60" applyNumberFormat="1" applyFont="1" applyFill="1" applyBorder="1" applyAlignment="1">
      <alignment horizontal="center" vertical="center"/>
      <protection/>
    </xf>
    <xf numFmtId="0" fontId="77" fillId="0" borderId="11" xfId="0" applyFont="1" applyBorder="1" applyAlignment="1">
      <alignment horizontal="center" vertical="center"/>
    </xf>
    <xf numFmtId="0" fontId="3" fillId="0" borderId="11" xfId="60" applyNumberFormat="1" applyFont="1" applyFill="1" applyBorder="1" applyAlignment="1">
      <alignment horizontal="center" vertical="center" wrapText="1"/>
      <protection/>
    </xf>
    <xf numFmtId="0" fontId="3" fillId="0" borderId="18" xfId="60" applyNumberFormat="1" applyFont="1" applyFill="1" applyBorder="1" applyAlignment="1">
      <alignment horizontal="center" vertical="center"/>
      <protection/>
    </xf>
    <xf numFmtId="0" fontId="6" fillId="0" borderId="14" xfId="60" applyNumberFormat="1" applyFont="1" applyFill="1" applyBorder="1" applyAlignment="1">
      <alignment horizontal="center" vertical="center"/>
      <protection/>
    </xf>
    <xf numFmtId="0" fontId="3" fillId="0" borderId="14" xfId="60" applyNumberFormat="1" applyFont="1" applyFill="1" applyBorder="1" applyAlignment="1">
      <alignment horizontal="center" vertical="center"/>
      <protection/>
    </xf>
    <xf numFmtId="0" fontId="3" fillId="0" borderId="0" xfId="57" applyNumberFormat="1" applyFont="1" applyFill="1" applyAlignment="1">
      <alignment horizontal="center" vertical="center"/>
      <protection/>
    </xf>
    <xf numFmtId="2" fontId="6" fillId="0" borderId="11" xfId="60" applyNumberFormat="1" applyFont="1" applyFill="1" applyBorder="1" applyAlignment="1">
      <alignment horizontal="center" vertical="center"/>
      <protection/>
    </xf>
    <xf numFmtId="49" fontId="17" fillId="36" borderId="11" xfId="0" applyNumberFormat="1" applyFont="1" applyFill="1" applyBorder="1" applyAlignment="1">
      <alignment horizontal="center" vertical="center"/>
    </xf>
    <xf numFmtId="49" fontId="17" fillId="36" borderId="11" xfId="0" applyNumberFormat="1" applyFont="1" applyFill="1" applyBorder="1" applyAlignment="1">
      <alignment vertical="top" wrapText="1"/>
    </xf>
    <xf numFmtId="49" fontId="18" fillId="36" borderId="11" xfId="0" applyNumberFormat="1" applyFont="1" applyFill="1" applyBorder="1" applyAlignment="1">
      <alignment horizontal="left" vertical="top"/>
    </xf>
    <xf numFmtId="49" fontId="18" fillId="36" borderId="11" xfId="0" applyNumberFormat="1" applyFont="1" applyFill="1" applyBorder="1" applyAlignment="1">
      <alignment horizontal="left" vertical="top" wrapText="1"/>
    </xf>
    <xf numFmtId="49" fontId="19" fillId="36" borderId="11" xfId="0" applyNumberFormat="1" applyFont="1" applyFill="1" applyBorder="1" applyAlignment="1">
      <alignment vertical="top"/>
    </xf>
    <xf numFmtId="49" fontId="17" fillId="36" borderId="11" xfId="0" applyNumberFormat="1" applyFont="1" applyFill="1" applyBorder="1" applyAlignment="1">
      <alignment vertical="top"/>
    </xf>
    <xf numFmtId="49" fontId="19" fillId="36" borderId="11" xfId="0" applyNumberFormat="1" applyFont="1" applyFill="1" applyBorder="1" applyAlignment="1">
      <alignment vertical="top" wrapText="1"/>
    </xf>
    <xf numFmtId="49" fontId="17" fillId="36" borderId="11" xfId="0" applyNumberFormat="1" applyFont="1" applyFill="1" applyBorder="1" applyAlignment="1">
      <alignment horizontal="left" vertical="top" wrapText="1"/>
    </xf>
    <xf numFmtId="49" fontId="17" fillId="36" borderId="11" xfId="0" applyNumberFormat="1" applyFont="1" applyFill="1" applyBorder="1" applyAlignment="1">
      <alignment horizontal="left" vertical="top"/>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4" xfId="60" applyNumberFormat="1" applyFont="1" applyFill="1" applyBorder="1" applyAlignment="1">
      <alignment horizontal="center" vertical="top" wrapText="1"/>
      <protection/>
    </xf>
    <xf numFmtId="0" fontId="6" fillId="0" borderId="19" xfId="60" applyNumberFormat="1" applyFont="1" applyFill="1" applyBorder="1" applyAlignment="1">
      <alignment horizontal="center" vertical="top" wrapText="1"/>
      <protection/>
    </xf>
    <xf numFmtId="0" fontId="78"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7" fillId="0" borderId="20"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2" borderId="14" xfId="60" applyNumberFormat="1" applyFont="1" applyFill="1" applyBorder="1" applyAlignment="1" applyProtection="1">
      <alignment horizontal="left" vertical="top"/>
      <protection locked="0"/>
    </xf>
    <xf numFmtId="0" fontId="2" fillId="2" borderId="19"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4"/>
  <sheetViews>
    <sheetView showGridLines="0" zoomScale="55" zoomScaleNormal="55" zoomScalePageLayoutView="0" workbookViewId="0" topLeftCell="A1">
      <selection activeCell="A7" sqref="A7:BC7"/>
    </sheetView>
  </sheetViews>
  <sheetFormatPr defaultColWidth="9.140625" defaultRowHeight="15"/>
  <cols>
    <col min="1" max="1" width="14.28125" style="21" customWidth="1"/>
    <col min="2" max="2" width="74.140625" style="47"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22.57421875" style="21" customWidth="1"/>
    <col min="14" max="14" width="12.28125" style="36"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24.00390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81" t="str">
        <f>B2&amp;" BoQ"</f>
        <v>Item Wise BoQ</v>
      </c>
      <c r="B1" s="81"/>
      <c r="C1" s="81"/>
      <c r="D1" s="81"/>
      <c r="E1" s="81"/>
      <c r="F1" s="81"/>
      <c r="G1" s="81"/>
      <c r="H1" s="81"/>
      <c r="I1" s="81"/>
      <c r="J1" s="81"/>
      <c r="K1" s="81"/>
      <c r="L1" s="81"/>
      <c r="O1" s="2"/>
      <c r="P1" s="2"/>
      <c r="Q1" s="3"/>
      <c r="IE1" s="3"/>
      <c r="IF1" s="3"/>
      <c r="IG1" s="3"/>
      <c r="IH1" s="3"/>
      <c r="II1" s="3"/>
    </row>
    <row r="2" spans="1:17" s="1" customFormat="1" ht="25.5" customHeight="1" hidden="1">
      <c r="A2" s="23" t="s">
        <v>3</v>
      </c>
      <c r="B2" s="45" t="s">
        <v>33</v>
      </c>
      <c r="C2" s="23" t="s">
        <v>4</v>
      </c>
      <c r="D2" s="23" t="s">
        <v>5</v>
      </c>
      <c r="E2" s="23" t="s">
        <v>6</v>
      </c>
      <c r="J2" s="4"/>
      <c r="K2" s="4"/>
      <c r="L2" s="4"/>
      <c r="O2" s="2"/>
      <c r="P2" s="2"/>
      <c r="Q2" s="3"/>
    </row>
    <row r="3" spans="1:243" s="1" customFormat="1" ht="30" customHeight="1" hidden="1">
      <c r="A3" s="1" t="s">
        <v>7</v>
      </c>
      <c r="B3" s="46"/>
      <c r="IE3" s="3"/>
      <c r="IF3" s="3"/>
      <c r="IG3" s="3"/>
      <c r="IH3" s="3"/>
      <c r="II3" s="3"/>
    </row>
    <row r="4" spans="1:243" s="5" customFormat="1" ht="30" customHeight="1">
      <c r="A4" s="82" t="s">
        <v>35</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6"/>
      <c r="IF4" s="6"/>
      <c r="IG4" s="6"/>
      <c r="IH4" s="6"/>
      <c r="II4" s="6"/>
    </row>
    <row r="5" spans="1:243" s="5" customFormat="1" ht="30" customHeight="1">
      <c r="A5" s="82" t="s">
        <v>50</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6"/>
      <c r="IF5" s="6"/>
      <c r="IG5" s="6"/>
      <c r="IH5" s="6"/>
      <c r="II5" s="6"/>
    </row>
    <row r="6" spans="1:243" s="5" customFormat="1" ht="30" customHeight="1">
      <c r="A6" s="82" t="s">
        <v>51</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6"/>
      <c r="IF6" s="6"/>
      <c r="IG6" s="6"/>
      <c r="IH6" s="6"/>
      <c r="II6" s="6"/>
    </row>
    <row r="7" spans="1:243" s="5" customFormat="1" ht="29.25" customHeight="1" hidden="1">
      <c r="A7" s="84" t="s">
        <v>8</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6"/>
      <c r="IF7" s="6"/>
      <c r="IG7" s="6"/>
      <c r="IH7" s="6"/>
      <c r="II7" s="6"/>
    </row>
    <row r="8" spans="1:243" s="7" customFormat="1" ht="61.5" customHeight="1">
      <c r="A8" s="24" t="s">
        <v>38</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8"/>
      <c r="IF8" s="8"/>
      <c r="IG8" s="8"/>
      <c r="IH8" s="8"/>
      <c r="II8" s="8"/>
    </row>
    <row r="9" spans="1:243" s="9" customFormat="1" ht="61.5" customHeight="1">
      <c r="A9" s="75" t="s">
        <v>9</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37" t="s">
        <v>16</v>
      </c>
      <c r="C11" s="37" t="s">
        <v>1</v>
      </c>
      <c r="D11" s="37" t="s">
        <v>17</v>
      </c>
      <c r="E11" s="37" t="s">
        <v>18</v>
      </c>
      <c r="F11" s="37" t="s">
        <v>45</v>
      </c>
      <c r="G11" s="37"/>
      <c r="H11" s="37"/>
      <c r="I11" s="37" t="s">
        <v>19</v>
      </c>
      <c r="J11" s="37" t="s">
        <v>20</v>
      </c>
      <c r="K11" s="37" t="s">
        <v>21</v>
      </c>
      <c r="L11" s="37" t="s">
        <v>22</v>
      </c>
      <c r="M11" s="38" t="s">
        <v>49</v>
      </c>
      <c r="N11" s="37" t="s">
        <v>46</v>
      </c>
      <c r="O11" s="37" t="s">
        <v>47</v>
      </c>
      <c r="P11" s="37" t="s">
        <v>44</v>
      </c>
      <c r="Q11" s="37" t="s">
        <v>43</v>
      </c>
      <c r="R11" s="37" t="s">
        <v>42</v>
      </c>
      <c r="S11" s="37" t="s">
        <v>41</v>
      </c>
      <c r="T11" s="37" t="s">
        <v>40</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9" t="s">
        <v>39</v>
      </c>
      <c r="BB11" s="39" t="s">
        <v>48</v>
      </c>
      <c r="BC11" s="40" t="s">
        <v>23</v>
      </c>
      <c r="IE11" s="13"/>
      <c r="IF11" s="13"/>
      <c r="IG11" s="13"/>
      <c r="IH11" s="13"/>
      <c r="II11" s="13"/>
    </row>
    <row r="12" spans="1:243" s="12" customFormat="1" ht="15">
      <c r="A12" s="14">
        <v>1</v>
      </c>
      <c r="B12" s="41">
        <v>2</v>
      </c>
      <c r="C12" s="41">
        <v>3</v>
      </c>
      <c r="D12" s="41">
        <v>4</v>
      </c>
      <c r="E12" s="41">
        <v>5</v>
      </c>
      <c r="F12" s="41">
        <v>6</v>
      </c>
      <c r="G12" s="41">
        <v>7</v>
      </c>
      <c r="H12" s="41">
        <v>8</v>
      </c>
      <c r="I12" s="41">
        <v>9</v>
      </c>
      <c r="J12" s="41">
        <v>10</v>
      </c>
      <c r="K12" s="41">
        <v>11</v>
      </c>
      <c r="L12" s="41">
        <v>12</v>
      </c>
      <c r="M12" s="41">
        <v>6</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53</v>
      </c>
      <c r="BB12" s="41">
        <v>7</v>
      </c>
      <c r="BC12" s="41">
        <v>8</v>
      </c>
      <c r="IE12" s="13"/>
      <c r="IF12" s="13"/>
      <c r="IG12" s="13"/>
      <c r="IH12" s="13"/>
      <c r="II12" s="13"/>
    </row>
    <row r="13" spans="1:55" ht="74.25" customHeight="1">
      <c r="A13" s="44">
        <v>1</v>
      </c>
      <c r="B13" s="67" t="s">
        <v>52</v>
      </c>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0"/>
    </row>
    <row r="14" spans="1:55" ht="18.75">
      <c r="A14" s="44">
        <v>1.1</v>
      </c>
      <c r="B14" s="68" t="s">
        <v>53</v>
      </c>
      <c r="C14" s="48" t="s">
        <v>24</v>
      </c>
      <c r="D14" s="59">
        <v>812.5</v>
      </c>
      <c r="E14" s="66" t="s">
        <v>68</v>
      </c>
      <c r="F14" s="49"/>
      <c r="G14" s="49"/>
      <c r="H14" s="49"/>
      <c r="I14" s="50" t="s">
        <v>26</v>
      </c>
      <c r="J14" s="51">
        <f aca="true" t="shared" si="0" ref="J14:J30">IF(I14="Less(-)",-1,1)</f>
        <v>1</v>
      </c>
      <c r="K14" s="52" t="s">
        <v>34</v>
      </c>
      <c r="L14" s="52" t="s">
        <v>6</v>
      </c>
      <c r="M14" s="53"/>
      <c r="N14" s="52"/>
      <c r="O14" s="52"/>
      <c r="P14" s="54"/>
      <c r="Q14" s="52"/>
      <c r="R14" s="52"/>
      <c r="S14" s="54"/>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6">
        <f>D14*M14</f>
        <v>0</v>
      </c>
      <c r="BB14" s="57">
        <f>BA14+SUM(N14:AZ14)</f>
        <v>0</v>
      </c>
      <c r="BC14" s="60" t="str">
        <f>SpellNumber(L14,BB14)</f>
        <v>INR Zero Only</v>
      </c>
    </row>
    <row r="15" spans="1:55" ht="18.75">
      <c r="A15" s="44">
        <v>1.2</v>
      </c>
      <c r="B15" s="68" t="s">
        <v>54</v>
      </c>
      <c r="C15" s="48" t="s">
        <v>28</v>
      </c>
      <c r="D15" s="59">
        <v>1000</v>
      </c>
      <c r="E15" s="66" t="s">
        <v>68</v>
      </c>
      <c r="F15" s="49"/>
      <c r="G15" s="49"/>
      <c r="H15" s="49"/>
      <c r="I15" s="50" t="s">
        <v>26</v>
      </c>
      <c r="J15" s="51">
        <f t="shared" si="0"/>
        <v>1</v>
      </c>
      <c r="K15" s="52" t="s">
        <v>34</v>
      </c>
      <c r="L15" s="52" t="s">
        <v>6</v>
      </c>
      <c r="M15" s="53"/>
      <c r="N15" s="52"/>
      <c r="O15" s="52"/>
      <c r="P15" s="54"/>
      <c r="Q15" s="52"/>
      <c r="R15" s="52"/>
      <c r="S15" s="54"/>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6">
        <f aca="true" t="shared" si="1" ref="BA15:BA30">D15*M15</f>
        <v>0</v>
      </c>
      <c r="BB15" s="57">
        <f aca="true" t="shared" si="2" ref="BB15:BB30">BA15+SUM(N15:AZ15)</f>
        <v>0</v>
      </c>
      <c r="BC15" s="60" t="str">
        <f aca="true" t="shared" si="3" ref="BC15:BC30">SpellNumber(L15,BB15)</f>
        <v>INR Zero Only</v>
      </c>
    </row>
    <row r="16" spans="1:55" ht="71.25" customHeight="1">
      <c r="A16" s="44">
        <v>2</v>
      </c>
      <c r="B16" s="69" t="s">
        <v>55</v>
      </c>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0"/>
    </row>
    <row r="17" spans="1:55" ht="18.75">
      <c r="A17" s="44">
        <v>2.1</v>
      </c>
      <c r="B17" s="68" t="s">
        <v>56</v>
      </c>
      <c r="C17" s="48" t="s">
        <v>70</v>
      </c>
      <c r="D17" s="59">
        <v>500</v>
      </c>
      <c r="E17" s="66" t="s">
        <v>69</v>
      </c>
      <c r="F17" s="49"/>
      <c r="G17" s="49"/>
      <c r="H17" s="49"/>
      <c r="I17" s="50" t="s">
        <v>26</v>
      </c>
      <c r="J17" s="51">
        <f t="shared" si="0"/>
        <v>1</v>
      </c>
      <c r="K17" s="52" t="s">
        <v>34</v>
      </c>
      <c r="L17" s="52" t="s">
        <v>6</v>
      </c>
      <c r="M17" s="53"/>
      <c r="N17" s="52"/>
      <c r="O17" s="52"/>
      <c r="P17" s="54"/>
      <c r="Q17" s="52"/>
      <c r="R17" s="52"/>
      <c r="S17" s="54"/>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6">
        <f t="shared" si="1"/>
        <v>0</v>
      </c>
      <c r="BB17" s="57">
        <f t="shared" si="2"/>
        <v>0</v>
      </c>
      <c r="BC17" s="60" t="str">
        <f t="shared" si="3"/>
        <v>INR Zero Only</v>
      </c>
    </row>
    <row r="18" spans="1:55" ht="18.75">
      <c r="A18" s="44">
        <v>2.2</v>
      </c>
      <c r="B18" s="68" t="s">
        <v>57</v>
      </c>
      <c r="C18" s="48" t="s">
        <v>71</v>
      </c>
      <c r="D18" s="59">
        <v>500</v>
      </c>
      <c r="E18" s="66" t="s">
        <v>69</v>
      </c>
      <c r="F18" s="49"/>
      <c r="G18" s="49"/>
      <c r="H18" s="49"/>
      <c r="I18" s="50" t="s">
        <v>26</v>
      </c>
      <c r="J18" s="51">
        <f t="shared" si="0"/>
        <v>1</v>
      </c>
      <c r="K18" s="52" t="s">
        <v>34</v>
      </c>
      <c r="L18" s="52" t="s">
        <v>6</v>
      </c>
      <c r="M18" s="53"/>
      <c r="N18" s="52"/>
      <c r="O18" s="52"/>
      <c r="P18" s="54"/>
      <c r="Q18" s="52"/>
      <c r="R18" s="52"/>
      <c r="S18" s="54"/>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6">
        <f t="shared" si="1"/>
        <v>0</v>
      </c>
      <c r="BB18" s="57">
        <f t="shared" si="2"/>
        <v>0</v>
      </c>
      <c r="BC18" s="60" t="str">
        <f t="shared" si="3"/>
        <v>INR Zero Only</v>
      </c>
    </row>
    <row r="19" spans="1:55" ht="49.5" customHeight="1">
      <c r="A19" s="44">
        <v>3</v>
      </c>
      <c r="B19" s="67" t="s">
        <v>58</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0"/>
    </row>
    <row r="20" spans="1:55" ht="18.75">
      <c r="A20" s="44">
        <v>3.1</v>
      </c>
      <c r="B20" s="70" t="s">
        <v>59</v>
      </c>
      <c r="C20" s="48" t="s">
        <v>29</v>
      </c>
      <c r="D20" s="59">
        <v>1500</v>
      </c>
      <c r="E20" s="66" t="s">
        <v>68</v>
      </c>
      <c r="F20" s="49"/>
      <c r="G20" s="49"/>
      <c r="H20" s="49"/>
      <c r="I20" s="50" t="s">
        <v>26</v>
      </c>
      <c r="J20" s="51">
        <f t="shared" si="0"/>
        <v>1</v>
      </c>
      <c r="K20" s="52" t="s">
        <v>34</v>
      </c>
      <c r="L20" s="52" t="s">
        <v>6</v>
      </c>
      <c r="M20" s="53"/>
      <c r="N20" s="52"/>
      <c r="O20" s="52"/>
      <c r="P20" s="54"/>
      <c r="Q20" s="52"/>
      <c r="R20" s="52"/>
      <c r="S20" s="54"/>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6">
        <f t="shared" si="1"/>
        <v>0</v>
      </c>
      <c r="BB20" s="57">
        <f t="shared" si="2"/>
        <v>0</v>
      </c>
      <c r="BC20" s="60" t="str">
        <f t="shared" si="3"/>
        <v>INR Zero Only</v>
      </c>
    </row>
    <row r="21" spans="1:55" ht="51" customHeight="1">
      <c r="A21" s="44">
        <v>4</v>
      </c>
      <c r="B21" s="67" t="s">
        <v>60</v>
      </c>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0"/>
    </row>
    <row r="22" spans="1:55" ht="18.75">
      <c r="A22" s="44">
        <v>4.1</v>
      </c>
      <c r="B22" s="71" t="s">
        <v>61</v>
      </c>
      <c r="C22" s="48" t="s">
        <v>72</v>
      </c>
      <c r="D22" s="59">
        <v>250</v>
      </c>
      <c r="E22" s="66" t="s">
        <v>69</v>
      </c>
      <c r="F22" s="49"/>
      <c r="G22" s="49"/>
      <c r="H22" s="49"/>
      <c r="I22" s="50" t="s">
        <v>26</v>
      </c>
      <c r="J22" s="51">
        <f t="shared" si="0"/>
        <v>1</v>
      </c>
      <c r="K22" s="52" t="s">
        <v>34</v>
      </c>
      <c r="L22" s="52" t="s">
        <v>6</v>
      </c>
      <c r="M22" s="53"/>
      <c r="N22" s="52"/>
      <c r="O22" s="52"/>
      <c r="P22" s="54"/>
      <c r="Q22" s="52"/>
      <c r="R22" s="52"/>
      <c r="S22" s="54"/>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6">
        <f t="shared" si="1"/>
        <v>0</v>
      </c>
      <c r="BB22" s="57">
        <f t="shared" si="2"/>
        <v>0</v>
      </c>
      <c r="BC22" s="60" t="str">
        <f t="shared" si="3"/>
        <v>INR Zero Only</v>
      </c>
    </row>
    <row r="23" spans="1:55" ht="18.75">
      <c r="A23" s="44">
        <v>4.2</v>
      </c>
      <c r="B23" s="71" t="s">
        <v>62</v>
      </c>
      <c r="C23" s="48" t="s">
        <v>73</v>
      </c>
      <c r="D23" s="59">
        <v>125</v>
      </c>
      <c r="E23" s="66" t="s">
        <v>69</v>
      </c>
      <c r="F23" s="49"/>
      <c r="G23" s="49"/>
      <c r="H23" s="49"/>
      <c r="I23" s="50" t="s">
        <v>26</v>
      </c>
      <c r="J23" s="51">
        <f t="shared" si="0"/>
        <v>1</v>
      </c>
      <c r="K23" s="52" t="s">
        <v>34</v>
      </c>
      <c r="L23" s="52" t="s">
        <v>6</v>
      </c>
      <c r="M23" s="53"/>
      <c r="N23" s="52"/>
      <c r="O23" s="52"/>
      <c r="P23" s="54"/>
      <c r="Q23" s="52"/>
      <c r="R23" s="52"/>
      <c r="S23" s="54"/>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6">
        <f t="shared" si="1"/>
        <v>0</v>
      </c>
      <c r="BB23" s="57">
        <f t="shared" si="2"/>
        <v>0</v>
      </c>
      <c r="BC23" s="60" t="str">
        <f t="shared" si="3"/>
        <v>INR Zero Only</v>
      </c>
    </row>
    <row r="24" spans="1:55" ht="68.25" customHeight="1">
      <c r="A24" s="44">
        <v>5</v>
      </c>
      <c r="B24" s="72" t="s">
        <v>63</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0"/>
    </row>
    <row r="25" spans="1:55" ht="18.75">
      <c r="A25" s="44">
        <v>5.1</v>
      </c>
      <c r="B25" s="71" t="s">
        <v>61</v>
      </c>
      <c r="C25" s="48" t="s">
        <v>74</v>
      </c>
      <c r="D25" s="59">
        <v>250</v>
      </c>
      <c r="E25" s="66" t="s">
        <v>69</v>
      </c>
      <c r="F25" s="49"/>
      <c r="G25" s="49"/>
      <c r="H25" s="49"/>
      <c r="I25" s="50" t="s">
        <v>26</v>
      </c>
      <c r="J25" s="51">
        <f t="shared" si="0"/>
        <v>1</v>
      </c>
      <c r="K25" s="52" t="s">
        <v>34</v>
      </c>
      <c r="L25" s="52" t="s">
        <v>6</v>
      </c>
      <c r="M25" s="53"/>
      <c r="N25" s="52"/>
      <c r="O25" s="52"/>
      <c r="P25" s="54"/>
      <c r="Q25" s="52"/>
      <c r="R25" s="52"/>
      <c r="S25" s="54"/>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6">
        <f t="shared" si="1"/>
        <v>0</v>
      </c>
      <c r="BB25" s="57">
        <f t="shared" si="2"/>
        <v>0</v>
      </c>
      <c r="BC25" s="60" t="str">
        <f t="shared" si="3"/>
        <v>INR Zero Only</v>
      </c>
    </row>
    <row r="26" spans="1:55" ht="18.75">
      <c r="A26" s="44">
        <v>5.2</v>
      </c>
      <c r="B26" s="71" t="s">
        <v>62</v>
      </c>
      <c r="C26" s="48" t="s">
        <v>75</v>
      </c>
      <c r="D26" s="59">
        <v>125</v>
      </c>
      <c r="E26" s="66" t="s">
        <v>69</v>
      </c>
      <c r="F26" s="49"/>
      <c r="G26" s="49"/>
      <c r="H26" s="49"/>
      <c r="I26" s="50" t="s">
        <v>26</v>
      </c>
      <c r="J26" s="51">
        <f t="shared" si="0"/>
        <v>1</v>
      </c>
      <c r="K26" s="52" t="s">
        <v>34</v>
      </c>
      <c r="L26" s="52" t="s">
        <v>6</v>
      </c>
      <c r="M26" s="53"/>
      <c r="N26" s="52"/>
      <c r="O26" s="52"/>
      <c r="P26" s="54"/>
      <c r="Q26" s="52"/>
      <c r="R26" s="52"/>
      <c r="S26" s="54"/>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6">
        <f t="shared" si="1"/>
        <v>0</v>
      </c>
      <c r="BB26" s="57">
        <f t="shared" si="2"/>
        <v>0</v>
      </c>
      <c r="BC26" s="60" t="str">
        <f t="shared" si="3"/>
        <v>INR Zero Only</v>
      </c>
    </row>
    <row r="27" spans="1:55" ht="138.75" customHeight="1">
      <c r="A27" s="44">
        <v>6</v>
      </c>
      <c r="B27" s="73" t="s">
        <v>64</v>
      </c>
      <c r="C27" s="48" t="s">
        <v>76</v>
      </c>
      <c r="D27" s="59">
        <v>125</v>
      </c>
      <c r="E27" s="66" t="s">
        <v>69</v>
      </c>
      <c r="F27" s="49"/>
      <c r="G27" s="49"/>
      <c r="H27" s="49"/>
      <c r="I27" s="50" t="s">
        <v>26</v>
      </c>
      <c r="J27" s="51">
        <f t="shared" si="0"/>
        <v>1</v>
      </c>
      <c r="K27" s="52" t="s">
        <v>34</v>
      </c>
      <c r="L27" s="52" t="s">
        <v>6</v>
      </c>
      <c r="M27" s="53"/>
      <c r="N27" s="52"/>
      <c r="O27" s="52"/>
      <c r="P27" s="54"/>
      <c r="Q27" s="52"/>
      <c r="R27" s="52"/>
      <c r="S27" s="54"/>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6">
        <f t="shared" si="1"/>
        <v>0</v>
      </c>
      <c r="BB27" s="57">
        <f t="shared" si="2"/>
        <v>0</v>
      </c>
      <c r="BC27" s="60" t="str">
        <f t="shared" si="3"/>
        <v>INR Zero Only</v>
      </c>
    </row>
    <row r="28" spans="1:55" ht="54" customHeight="1">
      <c r="A28" s="44">
        <v>7</v>
      </c>
      <c r="B28" s="73" t="s">
        <v>65</v>
      </c>
      <c r="C28" s="48" t="s">
        <v>77</v>
      </c>
      <c r="D28" s="59">
        <v>250</v>
      </c>
      <c r="E28" s="66" t="s">
        <v>69</v>
      </c>
      <c r="F28" s="49"/>
      <c r="G28" s="49"/>
      <c r="H28" s="49"/>
      <c r="I28" s="50" t="s">
        <v>26</v>
      </c>
      <c r="J28" s="51">
        <f t="shared" si="0"/>
        <v>1</v>
      </c>
      <c r="K28" s="52" t="s">
        <v>34</v>
      </c>
      <c r="L28" s="52" t="s">
        <v>6</v>
      </c>
      <c r="M28" s="53"/>
      <c r="N28" s="52"/>
      <c r="O28" s="52"/>
      <c r="P28" s="54"/>
      <c r="Q28" s="52"/>
      <c r="R28" s="52"/>
      <c r="S28" s="54"/>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6">
        <f t="shared" si="1"/>
        <v>0</v>
      </c>
      <c r="BB28" s="57">
        <f t="shared" si="2"/>
        <v>0</v>
      </c>
      <c r="BC28" s="60" t="str">
        <f t="shared" si="3"/>
        <v>INR Zero Only</v>
      </c>
    </row>
    <row r="29" spans="1:55" ht="30" customHeight="1">
      <c r="A29" s="44">
        <v>8</v>
      </c>
      <c r="B29" s="74" t="s">
        <v>66</v>
      </c>
      <c r="C29" s="48" t="s">
        <v>78</v>
      </c>
      <c r="D29" s="59">
        <v>250</v>
      </c>
      <c r="E29" s="66" t="s">
        <v>69</v>
      </c>
      <c r="F29" s="49"/>
      <c r="G29" s="49"/>
      <c r="H29" s="49"/>
      <c r="I29" s="50" t="s">
        <v>26</v>
      </c>
      <c r="J29" s="51">
        <f t="shared" si="0"/>
        <v>1</v>
      </c>
      <c r="K29" s="52" t="s">
        <v>34</v>
      </c>
      <c r="L29" s="52" t="s">
        <v>6</v>
      </c>
      <c r="M29" s="53"/>
      <c r="N29" s="52"/>
      <c r="O29" s="52"/>
      <c r="P29" s="54"/>
      <c r="Q29" s="52"/>
      <c r="R29" s="52"/>
      <c r="S29" s="54"/>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6">
        <f t="shared" si="1"/>
        <v>0</v>
      </c>
      <c r="BB29" s="57">
        <f t="shared" si="2"/>
        <v>0</v>
      </c>
      <c r="BC29" s="60" t="str">
        <f t="shared" si="3"/>
        <v>INR Zero Only</v>
      </c>
    </row>
    <row r="30" spans="1:55" ht="54" customHeight="1">
      <c r="A30" s="44">
        <v>9</v>
      </c>
      <c r="B30" s="73" t="s">
        <v>67</v>
      </c>
      <c r="C30" s="48" t="s">
        <v>79</v>
      </c>
      <c r="D30" s="59">
        <v>125</v>
      </c>
      <c r="E30" s="66" t="s">
        <v>69</v>
      </c>
      <c r="F30" s="49"/>
      <c r="G30" s="49"/>
      <c r="H30" s="49"/>
      <c r="I30" s="50" t="s">
        <v>26</v>
      </c>
      <c r="J30" s="51">
        <f t="shared" si="0"/>
        <v>1</v>
      </c>
      <c r="K30" s="52" t="s">
        <v>34</v>
      </c>
      <c r="L30" s="52" t="s">
        <v>6</v>
      </c>
      <c r="M30" s="53"/>
      <c r="N30" s="52"/>
      <c r="O30" s="52"/>
      <c r="P30" s="54"/>
      <c r="Q30" s="52"/>
      <c r="R30" s="52"/>
      <c r="S30" s="54"/>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6">
        <f t="shared" si="1"/>
        <v>0</v>
      </c>
      <c r="BB30" s="57">
        <f t="shared" si="2"/>
        <v>0</v>
      </c>
      <c r="BC30" s="60" t="str">
        <f t="shared" si="3"/>
        <v>INR Zero Only</v>
      </c>
    </row>
    <row r="31" spans="1:243" s="15" customFormat="1" ht="24.75" customHeight="1">
      <c r="A31" s="25" t="s">
        <v>30</v>
      </c>
      <c r="B31" s="26"/>
      <c r="C31" s="58"/>
      <c r="D31" s="61"/>
      <c r="E31" s="61"/>
      <c r="F31" s="61"/>
      <c r="G31" s="61"/>
      <c r="H31" s="62"/>
      <c r="I31" s="62"/>
      <c r="J31" s="62"/>
      <c r="K31" s="62"/>
      <c r="L31" s="63"/>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5">
        <f>SUM(BA13:BA30)</f>
        <v>0</v>
      </c>
      <c r="BB31" s="65">
        <f>SUM(BB13:BB30)</f>
        <v>0</v>
      </c>
      <c r="BC31" s="60" t="str">
        <f>SpellNumber($E$2,BB31)</f>
        <v>INR Zero Only</v>
      </c>
      <c r="IE31" s="16">
        <v>4</v>
      </c>
      <c r="IF31" s="16" t="s">
        <v>27</v>
      </c>
      <c r="IG31" s="16" t="s">
        <v>29</v>
      </c>
      <c r="IH31" s="16">
        <v>10</v>
      </c>
      <c r="II31" s="16" t="s">
        <v>25</v>
      </c>
    </row>
    <row r="32" spans="1:243" s="19" customFormat="1" ht="54.75" customHeight="1" hidden="1">
      <c r="A32" s="26" t="s">
        <v>37</v>
      </c>
      <c r="B32" s="27"/>
      <c r="C32" s="17"/>
      <c r="D32" s="28"/>
      <c r="E32" s="29" t="s">
        <v>31</v>
      </c>
      <c r="F32" s="42"/>
      <c r="G32" s="30"/>
      <c r="H32" s="18"/>
      <c r="I32" s="18"/>
      <c r="J32" s="18"/>
      <c r="K32" s="31"/>
      <c r="L32" s="32"/>
      <c r="M32" s="33" t="s">
        <v>32</v>
      </c>
      <c r="O32" s="15"/>
      <c r="P32" s="15"/>
      <c r="Q32" s="15"/>
      <c r="R32" s="15"/>
      <c r="S32" s="15"/>
      <c r="BA32" s="43">
        <f>IF(ISBLANK(F32),0,IF(E32="Excess (+)",ROUND(BA31+(BA31*F32),2),IF(E32="Less (-)",ROUND(BA31+(BA31*F32*(-1)),2),0)))</f>
        <v>0</v>
      </c>
      <c r="BB32" s="34">
        <f>ROUND(BA32,0)</f>
        <v>0</v>
      </c>
      <c r="BC32" s="35" t="str">
        <f>SpellNumber(L32,BB32)</f>
        <v> Zero Only</v>
      </c>
      <c r="IE32" s="20"/>
      <c r="IF32" s="20"/>
      <c r="IG32" s="20"/>
      <c r="IH32" s="20"/>
      <c r="II32" s="20"/>
    </row>
    <row r="33" spans="1:243" s="19" customFormat="1" ht="43.5" customHeight="1">
      <c r="A33" s="25" t="s">
        <v>36</v>
      </c>
      <c r="B33" s="25"/>
      <c r="C33" s="78" t="str">
        <f>SpellNumber($E$2,BB31)</f>
        <v>INR Zero Only</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80"/>
      <c r="IE33" s="20"/>
      <c r="IF33" s="20"/>
      <c r="IG33" s="20"/>
      <c r="IH33" s="20"/>
      <c r="II33" s="20"/>
    </row>
    <row r="34" spans="2:243" s="12" customFormat="1" ht="15">
      <c r="B34" s="15"/>
      <c r="C34" s="21"/>
      <c r="D34" s="21"/>
      <c r="E34" s="21"/>
      <c r="F34" s="21"/>
      <c r="G34" s="21"/>
      <c r="H34" s="21"/>
      <c r="I34" s="21"/>
      <c r="J34" s="21"/>
      <c r="K34" s="21"/>
      <c r="L34" s="21"/>
      <c r="M34" s="21"/>
      <c r="O34" s="21"/>
      <c r="BA34" s="21"/>
      <c r="BC34" s="21"/>
      <c r="IE34" s="13"/>
      <c r="IF34" s="13"/>
      <c r="IG34" s="13"/>
      <c r="IH34" s="13"/>
      <c r="II34" s="13"/>
    </row>
  </sheetData>
  <sheetProtection password="E491" sheet="1" selectLockedCells="1"/>
  <mergeCells count="8">
    <mergeCell ref="A9:BC9"/>
    <mergeCell ref="C33:BC33"/>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2">
      <formula1>IF(ISBLANK(F32),$A$3:$C$3,$B$3:$C$3)</formula1>
    </dataValidation>
    <dataValidation type="decimal" allowBlank="1" showInputMessage="1" showErrorMessage="1" promptTitle="Rate Entry" prompt="Please enter VAT charges in Rupees for this item. " errorTitle="Invaid Entry" error="Only Numeric Values are allowed. " sqref="M14:M15 M17:M18 M20 M22:M23 M25:M3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
      <formula1>0</formula1>
      <formula2>IF(E32&lt;&gt;"Select",99.9,0)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2">
      <formula1>IF(E32&lt;&gt;"Select",0,-1)</formula1>
      <formula2>IF(E32&lt;&gt;"Select",99.99,-1)</formula2>
    </dataValidation>
    <dataValidation type="decimal" allowBlank="1" showInputMessage="1" showErrorMessage="1" promptTitle="Rate Entry" prompt="Please enter the Other Taxes2 in Rupees for this item. " errorTitle="Invaid Entry" error="Only Numeric Values are allowed. " sqref="N14:O15 N17:O18 N20:O20 N22:O23 N25:O30">
      <formula1>0</formula1>
      <formula2>999999999999999</formula2>
    </dataValidation>
    <dataValidation type="decimal" allowBlank="1" showInputMessage="1" showErrorMessage="1" promptTitle="Quantity" prompt="Please enter the Quantity for this item. " errorTitle="Invalid Entry" error="Only Numeric Values are allowed. " sqref="D17 D15 D22">
      <formula1>0</formula1>
      <formula2>999999999999999</formula2>
    </dataValidation>
    <dataValidation allowBlank="1" showInputMessage="1" showErrorMessage="1" promptTitle="Addition / Deduction" prompt="Please Choose the correct One" sqref="J14:J15 J17:J18 J20 J22:J23 J25:J30"/>
    <dataValidation type="list" showInputMessage="1" showErrorMessage="1" sqref="I14:I15 I17:I18 I20 I22:I23 I25:I30">
      <formula1>"Excess(+), Less(-)"</formula1>
    </dataValidation>
    <dataValidation type="decimal" allowBlank="1" showInputMessage="1" showErrorMessage="1" promptTitle="Rate Entry" prompt="Please enter the Excise Duty Category in Rupees for this item. " errorTitle="Invaid Entry" error="Only Numeric Values are allowed. " sqref="R14:R15 R17:R18 R20 R22:R23 R25: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Q18 Q20 Q22:Q23 Q25:Q30">
      <formula1>0</formula1>
      <formula2>999999999999999</formula2>
    </dataValidation>
    <dataValidation allowBlank="1" showInputMessage="1" showErrorMessage="1" promptTitle="Units" prompt="Please enter Units in text" sqref="E17 E15 E22"/>
    <dataValidation type="list" allowBlank="1" showInputMessage="1" showErrorMessage="1" sqref="K14:K15 K17:K18 K20 K22:K23 K25:K30">
      <formula1>"Partial Conversion, Full Conversion"</formula1>
    </dataValidation>
    <dataValidation allowBlank="1" showInputMessage="1" showErrorMessage="1" promptTitle="Itemcode/Make" prompt="Please enter text" sqref="F17:H17 C14:H14 C15 D18:H18 F15:H15 C17:C18 C20:H20 F22:H23 C22:C23 D23:E23 C25:H30"/>
    <dataValidation type="list" allowBlank="1" showInputMessage="1" showErrorMessage="1" sqref="L14:L15 L17:L18 L20 L22:L23 L25:L30">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2</v>
      </c>
      <c r="F6" s="88"/>
      <c r="G6" s="88"/>
      <c r="H6" s="88"/>
      <c r="I6" s="88"/>
      <c r="J6" s="88"/>
      <c r="K6" s="88"/>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2023-02-20T11:56:01Z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