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<sst xmlns="http://schemas.openxmlformats.org/spreadsheetml/2006/main" count="170" uniqueCount="79">
  <si>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</si>
  <si>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</si>
  <si>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</si>
  <si>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</si>
  <si>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</si>
  <si>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</si>
  <si>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</si>
  <si>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</si>
  <si>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</si>
  <si>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</si>
  <si>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</si>
  <si>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</si>
  <si>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</si>
  <si>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</si>
  <si>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</si>
  <si>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</si>
  <si>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</si>
  <si>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</si>
  <si>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</si>
  <si>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</si>
  <si>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</si>
  <si>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</si>
  <si>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</si>
  <si>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</si>
  <si>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</si>
  <si>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</si>
  <si>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</si>
  <si>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</si>
  <si>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item2</t>
  </si>
  <si>
    <t>item3</t>
  </si>
  <si>
    <t>item4</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</si>
  <si>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</si>
  <si>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</si>
  <si>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</si>
  <si>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</si>
  <si>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</si>
  <si>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</si>
  <si>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</si>
  <si>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</si>
  <si>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</si>
  <si>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</si>
  <si>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</si>
  <si>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</si>
  <si>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</si>
  <si>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</si>
  <si>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</si>
  <si>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</si>
  <si>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</si>
  <si>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</si>
  <si>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</si>
  <si>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t>item6</t>
  </si>
  <si>
    <t>item7</t>
  </si>
  <si>
    <t>item8</t>
  </si>
  <si>
    <t>item9</t>
  </si>
  <si>
    <t>item10</t>
  </si>
  <si>
    <r>
      <t xml:space="preserve">TOTAL AMOUNT  With Inclusice of GST
Rs.      P
</t>
    </r>
    <r>
      <rPr>
        <b/>
        <sz val="11"/>
        <color indexed="10"/>
        <rFont val="Arial"/>
        <family val="2"/>
      </rPr>
      <t>Rs.      P</t>
    </r>
  </si>
  <si>
    <r>
      <t xml:space="preserve">BASIC RATE </t>
    </r>
    <r>
      <rPr>
        <b/>
        <sz val="11"/>
        <color indexed="10"/>
        <rFont val="Arial"/>
        <family val="2"/>
      </rPr>
      <t>with Inclusive of GST</t>
    </r>
    <r>
      <rPr>
        <b/>
        <sz val="11"/>
        <rFont val="Arial"/>
        <family val="2"/>
      </rPr>
      <t xml:space="preserve"> In Figures To be entered by the Bidder in 
Rs.      P
 </t>
    </r>
  </si>
  <si>
    <t>30 mm thick including ISI marked Stainless Steel butt hinges with necessary screws</t>
  </si>
  <si>
    <t>12 mm cement plaster of mix :</t>
  </si>
  <si>
    <t>1:4 (1 cement: 4 fine sand)</t>
  </si>
  <si>
    <t>sqm</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</si>
  <si>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</si>
  <si>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</si>
  <si>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</si>
  <si>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</si>
  <si>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carbon steel galvanised dash fastener of required dia and size (to be paid for separately)</t>
  </si>
  <si>
    <t>Providing and fixing M.S. Tubular frames for doors, windows, ventilators and cupboard with rectangular/ L-Type sections, made of 1.60 mm thick M.S. Sheet, joints mitred, welded and grinded finish, with profiles of required size, including fixing of necessary butt hinges and screws and applying a priming coat of approved steel primer.</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</si>
  <si>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</si>
  <si>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Distempering with oil bound washable distemper of approved brand and manufacture to give an even shade :</t>
  </si>
  <si>
    <t>New work (two or more coats) over and including water thinnable priming coat with cement primer</t>
  </si>
  <si>
    <t>Painting with synthetic enamel paint of approved brand and manufacture to give an even shade :</t>
  </si>
  <si>
    <t>Two or more coats on new work</t>
  </si>
  <si>
    <t>Providing and applying white cement based putty of average thickness 1 mm, of approved brand and manufacturer, over the plastered wall surface to prepare the surface even and smooth complete</t>
  </si>
  <si>
    <t>Removing white or colour wash by scrapping and sand papering and preparing the surface smooth including necessary repairs to scratches etc. complete</t>
  </si>
  <si>
    <t>Dismantling old plaster or skirting raking out joints and cleaning the surface for plaster including disposal of rubbish to the dumping ground within 50 metres lead.</t>
  </si>
  <si>
    <t>Kg</t>
  </si>
  <si>
    <t>item11</t>
  </si>
  <si>
    <t>Contract No:  &lt;IISER/22-23/EE-EO/RFQ-23&gt;</t>
  </si>
  <si>
    <t>Name of Work: &lt;Repair work in Hostel-6 at IISER Mohali&gt;</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</si>
</sst>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2"/>
      <color indexed="8"/>
      <name val="Times New Roman"/>
      <family val="1"/>
    </font>
    <font>
      <sz val="10"/>
      <color indexed="8"/>
      <name val="Courier New"/>
      <family val="3"/>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2"/>
      <color rgb="FF000000"/>
      <name val="Times New Roman"/>
      <family val="1"/>
    </font>
    <font>
      <sz val="10"/>
      <color rgb="FF000000"/>
      <name val="Courier New"/>
      <family val="3"/>
    </font>
    <font>
      <sz val="12"/>
      <color theme="1"/>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color indexed="63"/>
      </left>
      <right>
        <color indexed="63"/>
      </right>
      <top style="thin"/>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2" fillId="0" borderId="14"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68" fillId="33" borderId="10" xfId="60" applyNumberFormat="1" applyFont="1" applyFill="1" applyBorder="1" applyAlignment="1" applyProtection="1">
      <alignment vertical="center" wrapText="1"/>
      <protection locked="0"/>
    </xf>
    <xf numFmtId="0" fontId="65"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6" fillId="0" borderId="15" xfId="60" applyNumberFormat="1" applyFont="1" applyFill="1" applyBorder="1" applyAlignment="1">
      <alignment horizontal="right" vertical="top"/>
      <protection/>
    </xf>
    <xf numFmtId="0" fontId="3" fillId="0" borderId="10" xfId="60" applyNumberFormat="1" applyFont="1" applyFill="1" applyBorder="1" applyAlignment="1">
      <alignment vertical="top" wrapText="1"/>
      <protection/>
    </xf>
    <xf numFmtId="0" fontId="11" fillId="0" borderId="0" xfId="60"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60" applyNumberFormat="1" applyFont="1" applyFill="1" applyBorder="1" applyAlignment="1">
      <alignment horizontal="center" vertical="top" wrapText="1"/>
      <protection/>
    </xf>
    <xf numFmtId="0" fontId="69" fillId="34" borderId="10" xfId="60" applyNumberFormat="1" applyFont="1" applyFill="1" applyBorder="1" applyAlignment="1">
      <alignment horizontal="center" vertical="top" wrapText="1"/>
      <protection/>
    </xf>
    <xf numFmtId="0" fontId="69" fillId="34" borderId="10" xfId="60"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0" fillId="33" borderId="10" xfId="65" applyNumberFormat="1" applyFont="1" applyFill="1" applyBorder="1" applyAlignment="1">
      <alignment horizontal="center" vertical="center"/>
    </xf>
    <xf numFmtId="0" fontId="71" fillId="0" borderId="16" xfId="60" applyNumberFormat="1" applyFont="1" applyFill="1" applyBorder="1" applyAlignment="1">
      <alignment horizontal="right" vertical="top"/>
      <protection/>
    </xf>
    <xf numFmtId="0" fontId="3" fillId="0" borderId="11" xfId="57" applyNumberFormat="1" applyFont="1" applyFill="1" applyBorder="1" applyAlignment="1">
      <alignment horizontal="center" vertical="top" wrapText="1"/>
      <protection/>
    </xf>
    <xf numFmtId="0" fontId="67" fillId="0" borderId="0" xfId="60"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0" fontId="72" fillId="0" borderId="11" xfId="60" applyNumberFormat="1" applyFont="1" applyFill="1" applyBorder="1" applyAlignment="1">
      <alignment horizontal="center" vertical="center" wrapText="1"/>
      <protection/>
    </xf>
    <xf numFmtId="0" fontId="73" fillId="0" borderId="11" xfId="60" applyNumberFormat="1" applyFont="1" applyFill="1" applyBorder="1" applyAlignment="1">
      <alignment horizontal="center" vertical="center" wrapText="1"/>
      <protection/>
    </xf>
    <xf numFmtId="0" fontId="3" fillId="0" borderId="11" xfId="60" applyNumberFormat="1" applyFont="1" applyFill="1" applyBorder="1" applyAlignment="1">
      <alignment horizontal="center" vertical="center"/>
      <protection/>
    </xf>
    <xf numFmtId="0" fontId="3" fillId="0" borderId="11" xfId="57" applyNumberFormat="1" applyFont="1" applyFill="1" applyBorder="1" applyAlignment="1">
      <alignment horizontal="center" vertical="center"/>
      <protection/>
    </xf>
    <xf numFmtId="0" fontId="2" fillId="0" borderId="11" xfId="57" applyNumberFormat="1" applyFont="1" applyFill="1" applyBorder="1" applyAlignment="1" applyProtection="1">
      <alignment horizontal="center" vertical="center"/>
      <protection locked="0"/>
    </xf>
    <xf numFmtId="0" fontId="2" fillId="33" borderId="11" xfId="57" applyNumberFormat="1" applyFont="1" applyFill="1" applyBorder="1" applyAlignment="1" applyProtection="1">
      <alignment horizontal="center"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2" fontId="2" fillId="0" borderId="17" xfId="60" applyNumberFormat="1" applyFont="1" applyFill="1" applyBorder="1" applyAlignment="1">
      <alignment horizontal="center" vertical="center"/>
      <protection/>
    </xf>
    <xf numFmtId="2" fontId="2" fillId="0" borderId="17" xfId="59" applyNumberFormat="1" applyFont="1" applyFill="1" applyBorder="1" applyAlignment="1">
      <alignment horizontal="center" vertical="center"/>
      <protection/>
    </xf>
    <xf numFmtId="0" fontId="3" fillId="0" borderId="12" xfId="60" applyNumberFormat="1" applyFont="1" applyFill="1" applyBorder="1" applyAlignment="1">
      <alignment horizontal="center" vertical="center"/>
      <protection/>
    </xf>
    <xf numFmtId="0" fontId="3" fillId="0" borderId="11" xfId="60" applyNumberFormat="1" applyFont="1" applyFill="1" applyBorder="1" applyAlignment="1">
      <alignment horizontal="center" vertical="center" wrapText="1"/>
      <protection/>
    </xf>
    <xf numFmtId="0" fontId="3" fillId="0" borderId="18" xfId="60" applyNumberFormat="1" applyFont="1" applyFill="1" applyBorder="1" applyAlignment="1">
      <alignment horizontal="center" vertical="center"/>
      <protection/>
    </xf>
    <xf numFmtId="0" fontId="6" fillId="0" borderId="14" xfId="60" applyNumberFormat="1" applyFont="1" applyFill="1" applyBorder="1" applyAlignment="1">
      <alignment horizontal="center" vertical="center"/>
      <protection/>
    </xf>
    <xf numFmtId="0" fontId="3" fillId="0" borderId="14" xfId="60" applyNumberFormat="1" applyFont="1" applyFill="1" applyBorder="1" applyAlignment="1">
      <alignment horizontal="center" vertical="center"/>
      <protection/>
    </xf>
    <xf numFmtId="0" fontId="3" fillId="0" borderId="0" xfId="57" applyNumberFormat="1" applyFont="1" applyFill="1" applyAlignment="1">
      <alignment horizontal="center" vertical="center"/>
      <protection/>
    </xf>
    <xf numFmtId="2" fontId="6" fillId="0" borderId="11" xfId="60" applyNumberFormat="1" applyFont="1" applyFill="1" applyBorder="1" applyAlignment="1">
      <alignment horizontal="center" vertical="center"/>
      <protection/>
    </xf>
    <xf numFmtId="0" fontId="74" fillId="0" borderId="11" xfId="0" applyFont="1" applyBorder="1" applyAlignment="1">
      <alignment horizontal="center" vertical="center"/>
    </xf>
    <xf numFmtId="0" fontId="17" fillId="0" borderId="12" xfId="60" applyNumberFormat="1" applyFont="1" applyFill="1" applyBorder="1" applyAlignment="1">
      <alignment horizontal="center" vertical="center"/>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4" xfId="60" applyNumberFormat="1" applyFont="1" applyFill="1" applyBorder="1" applyAlignment="1">
      <alignment horizontal="center" vertical="top" wrapText="1"/>
      <protection/>
    </xf>
    <xf numFmtId="0" fontId="6" fillId="0" borderId="19" xfId="60"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0"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2" borderId="14" xfId="60" applyNumberFormat="1" applyFont="1" applyFill="1" applyBorder="1" applyAlignment="1" applyProtection="1">
      <alignment horizontal="left" vertical="top"/>
      <protection locked="0"/>
    </xf>
    <xf numFmtId="0" fontId="2" fillId="2" borderId="19" xfId="60"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4" fillId="0" borderId="11" xfId="0" applyFont="1" applyBorder="1" applyAlignment="1">
      <alignment horizontal="left" vertical="top" wrapText="1"/>
    </xf>
    <xf numFmtId="0" fontId="74" fillId="0" borderId="11" xfId="0" applyFont="1" applyBorder="1" applyAlignment="1">
      <alignment horizontal="left" vertical="top"/>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34"/>
  <sheetViews>
    <sheetView showGridLines="0" zoomScale="55" zoomScaleNormal="55" zoomScalePageLayoutView="0" workbookViewId="0" topLeftCell="A1">
      <selection activeCell="L16" sqref="L16"/>
    </sheetView>
  </sheetViews>
  <sheetFormatPr defaultColWidth="9.140625" defaultRowHeight="15"/>
  <cols>
    <col min="1" max="1" width="14.28125" style="21" customWidth="1"/>
    <col min="2" max="2" width="74.140625" style="47"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22.57421875" style="21" customWidth="1"/>
    <col min="14" max="14" width="12.28125" style="36"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24.00390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3" t="str">
        <f>B2&amp;" BoQ"</f>
        <v>Item Wise BoQ</v>
      </c>
      <c r="B1" s="73"/>
      <c r="C1" s="73"/>
      <c r="D1" s="73"/>
      <c r="E1" s="73"/>
      <c r="F1" s="73"/>
      <c r="G1" s="73"/>
      <c r="H1" s="73"/>
      <c r="I1" s="73"/>
      <c r="J1" s="73"/>
      <c r="K1" s="73"/>
      <c r="L1" s="73"/>
      <c r="O1" s="2"/>
      <c r="P1" s="2"/>
      <c r="Q1" s="3"/>
      <c r="IE1" s="3"/>
      <c r="IF1" s="3"/>
      <c r="IG1" s="3"/>
      <c r="IH1" s="3"/>
      <c r="II1" s="3"/>
    </row>
    <row r="2" spans="1:17" s="1" customFormat="1" ht="25.5" customHeight="1" hidden="1">
      <c r="A2" s="23" t="s">
        <v>3</v>
      </c>
      <c r="B2" s="45" t="s">
        <v>35</v>
      </c>
      <c r="C2" s="23" t="s">
        <v>4</v>
      </c>
      <c r="D2" s="23" t="s">
        <v>5</v>
      </c>
      <c r="E2" s="23" t="s">
        <v>6</v>
      </c>
      <c r="J2" s="4"/>
      <c r="K2" s="4"/>
      <c r="L2" s="4"/>
      <c r="O2" s="2"/>
      <c r="P2" s="2"/>
      <c r="Q2" s="3"/>
    </row>
    <row r="3" spans="1:243" s="1" customFormat="1" ht="30" customHeight="1" hidden="1">
      <c r="A3" s="1" t="s">
        <v>7</v>
      </c>
      <c r="B3" s="46"/>
      <c r="IE3" s="3"/>
      <c r="IF3" s="3"/>
      <c r="IG3" s="3"/>
      <c r="IH3" s="3"/>
      <c r="II3" s="3"/>
    </row>
    <row r="4" spans="1:243" s="5" customFormat="1" ht="30" customHeight="1">
      <c r="A4" s="74" t="s">
        <v>37</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 customHeight="1">
      <c r="A5" s="74" t="s">
        <v>78</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 customHeight="1">
      <c r="A6" s="74" t="s">
        <v>77</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6" t="s">
        <v>8</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61.5" customHeight="1">
      <c r="A8" s="24" t="s">
        <v>40</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7" t="s">
        <v>9</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37" t="s">
        <v>16</v>
      </c>
      <c r="C11" s="37" t="s">
        <v>1</v>
      </c>
      <c r="D11" s="37" t="s">
        <v>17</v>
      </c>
      <c r="E11" s="37" t="s">
        <v>18</v>
      </c>
      <c r="F11" s="37" t="s">
        <v>47</v>
      </c>
      <c r="G11" s="37"/>
      <c r="H11" s="37"/>
      <c r="I11" s="37" t="s">
        <v>19</v>
      </c>
      <c r="J11" s="37" t="s">
        <v>20</v>
      </c>
      <c r="K11" s="37" t="s">
        <v>21</v>
      </c>
      <c r="L11" s="37" t="s">
        <v>22</v>
      </c>
      <c r="M11" s="38" t="s">
        <v>56</v>
      </c>
      <c r="N11" s="37" t="s">
        <v>48</v>
      </c>
      <c r="O11" s="37" t="s">
        <v>49</v>
      </c>
      <c r="P11" s="37" t="s">
        <v>46</v>
      </c>
      <c r="Q11" s="37" t="s">
        <v>45</v>
      </c>
      <c r="R11" s="37" t="s">
        <v>44</v>
      </c>
      <c r="S11" s="37" t="s">
        <v>43</v>
      </c>
      <c r="T11" s="37" t="s">
        <v>42</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41</v>
      </c>
      <c r="BB11" s="39" t="s">
        <v>55</v>
      </c>
      <c r="BC11" s="40" t="s">
        <v>23</v>
      </c>
      <c r="IE11" s="13"/>
      <c r="IF11" s="13"/>
      <c r="IG11" s="13"/>
      <c r="IH11" s="13"/>
      <c r="II11" s="13"/>
    </row>
    <row r="12" spans="1:243" s="12" customFormat="1" ht="15">
      <c r="A12" s="14">
        <v>1</v>
      </c>
      <c r="B12" s="41">
        <v>2</v>
      </c>
      <c r="C12" s="41">
        <v>3</v>
      </c>
      <c r="D12" s="41">
        <v>4</v>
      </c>
      <c r="E12" s="41">
        <v>5</v>
      </c>
      <c r="F12" s="41">
        <v>6</v>
      </c>
      <c r="G12" s="41">
        <v>7</v>
      </c>
      <c r="H12" s="41">
        <v>8</v>
      </c>
      <c r="I12" s="41">
        <v>9</v>
      </c>
      <c r="J12" s="41">
        <v>10</v>
      </c>
      <c r="K12" s="41">
        <v>11</v>
      </c>
      <c r="L12" s="41">
        <v>12</v>
      </c>
      <c r="M12" s="41">
        <v>6</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53</v>
      </c>
      <c r="BB12" s="41">
        <v>7</v>
      </c>
      <c r="BC12" s="41">
        <v>8</v>
      </c>
      <c r="IE12" s="13"/>
      <c r="IF12" s="13"/>
      <c r="IG12" s="13"/>
      <c r="IH12" s="13"/>
      <c r="II12" s="13"/>
    </row>
    <row r="13" spans="1:55" ht="99.75" customHeight="1">
      <c r="A13" s="44">
        <v>1</v>
      </c>
      <c r="B13" s="81" t="s">
        <v>61</v>
      </c>
      <c r="C13" s="66"/>
      <c r="D13" s="65"/>
      <c r="E13" s="65"/>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0"/>
    </row>
    <row r="14" spans="1:55" ht="42.75" customHeight="1">
      <c r="A14" s="44">
        <v>1.1</v>
      </c>
      <c r="B14" s="81" t="s">
        <v>57</v>
      </c>
      <c r="C14" s="48" t="s">
        <v>24</v>
      </c>
      <c r="D14" s="65">
        <v>4.22</v>
      </c>
      <c r="E14" s="65" t="s">
        <v>60</v>
      </c>
      <c r="F14" s="49"/>
      <c r="G14" s="49"/>
      <c r="H14" s="49"/>
      <c r="I14" s="50" t="s">
        <v>26</v>
      </c>
      <c r="J14" s="51">
        <f>IF(I14="Less(-)",-1,1)</f>
        <v>1</v>
      </c>
      <c r="K14" s="52" t="s">
        <v>36</v>
      </c>
      <c r="L14" s="52" t="s">
        <v>6</v>
      </c>
      <c r="M14" s="53"/>
      <c r="N14" s="52"/>
      <c r="O14" s="52"/>
      <c r="P14" s="54"/>
      <c r="Q14" s="52"/>
      <c r="R14" s="52"/>
      <c r="S14" s="54"/>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6">
        <f>D14*M14</f>
        <v>0</v>
      </c>
      <c r="BB14" s="57">
        <f>BA14+SUM(N14:AZ14)</f>
        <v>0</v>
      </c>
      <c r="BC14" s="59" t="str">
        <f>SpellNumber(L14,BB14)</f>
        <v>INR Zero Only</v>
      </c>
    </row>
    <row r="15" spans="1:55" ht="90" customHeight="1">
      <c r="A15" s="44">
        <v>2</v>
      </c>
      <c r="B15" s="81" t="s">
        <v>62</v>
      </c>
      <c r="C15" s="66"/>
      <c r="D15" s="65"/>
      <c r="E15" s="65"/>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0"/>
    </row>
    <row r="16" spans="1:55" ht="35.25" customHeight="1">
      <c r="A16" s="44">
        <v>2.1</v>
      </c>
      <c r="B16" s="81" t="s">
        <v>63</v>
      </c>
      <c r="C16" s="48" t="s">
        <v>28</v>
      </c>
      <c r="D16" s="65">
        <v>3.5</v>
      </c>
      <c r="E16" s="65" t="s">
        <v>60</v>
      </c>
      <c r="F16" s="49"/>
      <c r="G16" s="49"/>
      <c r="H16" s="49"/>
      <c r="I16" s="50" t="s">
        <v>26</v>
      </c>
      <c r="J16" s="51">
        <f>IF(I16="Less(-)",-1,1)</f>
        <v>1</v>
      </c>
      <c r="K16" s="52" t="s">
        <v>36</v>
      </c>
      <c r="L16" s="52" t="s">
        <v>6</v>
      </c>
      <c r="M16" s="53"/>
      <c r="N16" s="52"/>
      <c r="O16" s="52"/>
      <c r="P16" s="54"/>
      <c r="Q16" s="52"/>
      <c r="R16" s="52"/>
      <c r="S16" s="54"/>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6">
        <f>D16*M16</f>
        <v>0</v>
      </c>
      <c r="BB16" s="57">
        <f>BA16+SUM(N16:AZ16)</f>
        <v>0</v>
      </c>
      <c r="BC16" s="59" t="str">
        <f>SpellNumber(L16,BB16)</f>
        <v>INR Zero Only</v>
      </c>
    </row>
    <row r="17" spans="1:55" ht="165" customHeight="1">
      <c r="A17" s="44">
        <v>3</v>
      </c>
      <c r="B17" s="81" t="s">
        <v>64</v>
      </c>
      <c r="C17" s="66"/>
      <c r="D17" s="65"/>
      <c r="E17" s="65"/>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0"/>
    </row>
    <row r="18" spans="1:55" ht="37.5" customHeight="1">
      <c r="A18" s="44">
        <v>3.1</v>
      </c>
      <c r="B18" s="81" t="s">
        <v>65</v>
      </c>
      <c r="C18" s="48" t="s">
        <v>29</v>
      </c>
      <c r="D18" s="65">
        <v>25</v>
      </c>
      <c r="E18" s="65" t="s">
        <v>75</v>
      </c>
      <c r="F18" s="49"/>
      <c r="G18" s="49"/>
      <c r="H18" s="49"/>
      <c r="I18" s="50" t="s">
        <v>26</v>
      </c>
      <c r="J18" s="51">
        <f>IF(I18="Less(-)",-1,1)</f>
        <v>1</v>
      </c>
      <c r="K18" s="52" t="s">
        <v>36</v>
      </c>
      <c r="L18" s="52" t="s">
        <v>6</v>
      </c>
      <c r="M18" s="53"/>
      <c r="N18" s="52"/>
      <c r="O18" s="52"/>
      <c r="P18" s="54"/>
      <c r="Q18" s="52"/>
      <c r="R18" s="52"/>
      <c r="S18" s="54"/>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6">
        <f>D18*M18</f>
        <v>0</v>
      </c>
      <c r="BB18" s="57">
        <f>BA18+SUM(N18:AZ18)</f>
        <v>0</v>
      </c>
      <c r="BC18" s="59" t="str">
        <f>SpellNumber(L18,BB18)</f>
        <v>INR Zero Only</v>
      </c>
    </row>
    <row r="19" spans="1:55" ht="96" customHeight="1">
      <c r="A19" s="44">
        <v>4</v>
      </c>
      <c r="B19" s="81" t="s">
        <v>66</v>
      </c>
      <c r="C19" s="66"/>
      <c r="D19" s="65"/>
      <c r="E19" s="65"/>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0"/>
    </row>
    <row r="20" spans="1:55" ht="49.5" customHeight="1">
      <c r="A20" s="44">
        <v>4.1</v>
      </c>
      <c r="B20" s="81" t="s">
        <v>65</v>
      </c>
      <c r="C20" s="48" t="s">
        <v>30</v>
      </c>
      <c r="D20" s="65">
        <v>100</v>
      </c>
      <c r="E20" s="65" t="s">
        <v>75</v>
      </c>
      <c r="F20" s="49"/>
      <c r="G20" s="49"/>
      <c r="H20" s="49"/>
      <c r="I20" s="50" t="s">
        <v>26</v>
      </c>
      <c r="J20" s="51">
        <f>IF(I20="Less(-)",-1,1)</f>
        <v>1</v>
      </c>
      <c r="K20" s="52" t="s">
        <v>36</v>
      </c>
      <c r="L20" s="52" t="s">
        <v>6</v>
      </c>
      <c r="M20" s="53"/>
      <c r="N20" s="52"/>
      <c r="O20" s="52"/>
      <c r="P20" s="54"/>
      <c r="Q20" s="52"/>
      <c r="R20" s="52"/>
      <c r="S20" s="54"/>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6">
        <f>D20*M20</f>
        <v>0</v>
      </c>
      <c r="BB20" s="57">
        <f>BA20+SUM(N20:AZ20)</f>
        <v>0</v>
      </c>
      <c r="BC20" s="59" t="str">
        <f>SpellNumber(L20,BB20)</f>
        <v>INR Zero Only</v>
      </c>
    </row>
    <row r="21" spans="1:55" ht="135.75" customHeight="1">
      <c r="A21" s="44">
        <v>5</v>
      </c>
      <c r="B21" s="81" t="s">
        <v>67</v>
      </c>
      <c r="C21" s="48" t="s">
        <v>31</v>
      </c>
      <c r="D21" s="65">
        <v>25</v>
      </c>
      <c r="E21" s="65" t="s">
        <v>60</v>
      </c>
      <c r="F21" s="58"/>
      <c r="G21" s="58"/>
      <c r="H21" s="58"/>
      <c r="I21" s="50" t="s">
        <v>26</v>
      </c>
      <c r="J21" s="51">
        <f>IF(I21="Less(-)",-1,1)</f>
        <v>1</v>
      </c>
      <c r="K21" s="52" t="s">
        <v>36</v>
      </c>
      <c r="L21" s="52" t="s">
        <v>6</v>
      </c>
      <c r="M21" s="53"/>
      <c r="N21" s="52"/>
      <c r="O21" s="52"/>
      <c r="P21" s="54"/>
      <c r="Q21" s="52"/>
      <c r="R21" s="52"/>
      <c r="S21" s="54"/>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6">
        <f>D21*M21</f>
        <v>0</v>
      </c>
      <c r="BB21" s="57">
        <f>BA21+SUM(N21:AZ21)</f>
        <v>0</v>
      </c>
      <c r="BC21" s="59" t="str">
        <f>SpellNumber(L21,BB21)</f>
        <v>INR Zero Only</v>
      </c>
    </row>
    <row r="22" spans="1:55" ht="33.75" customHeight="1">
      <c r="A22" s="44">
        <v>6</v>
      </c>
      <c r="B22" s="82" t="s">
        <v>58</v>
      </c>
      <c r="C22" s="66"/>
      <c r="D22" s="65"/>
      <c r="E22" s="65"/>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0"/>
    </row>
    <row r="23" spans="1:55" ht="37.5" customHeight="1">
      <c r="A23" s="44">
        <v>6.1</v>
      </c>
      <c r="B23" s="82" t="s">
        <v>59</v>
      </c>
      <c r="C23" s="48" t="s">
        <v>50</v>
      </c>
      <c r="D23" s="65">
        <v>50</v>
      </c>
      <c r="E23" s="65" t="s">
        <v>60</v>
      </c>
      <c r="F23" s="58"/>
      <c r="G23" s="58"/>
      <c r="H23" s="58"/>
      <c r="I23" s="50" t="s">
        <v>26</v>
      </c>
      <c r="J23" s="51">
        <f>IF(I23="Less(-)",-1,1)</f>
        <v>1</v>
      </c>
      <c r="K23" s="52" t="s">
        <v>36</v>
      </c>
      <c r="L23" s="52" t="s">
        <v>6</v>
      </c>
      <c r="M23" s="53"/>
      <c r="N23" s="52"/>
      <c r="O23" s="52"/>
      <c r="P23" s="54"/>
      <c r="Q23" s="52"/>
      <c r="R23" s="52"/>
      <c r="S23" s="54"/>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6">
        <f>D23*M23</f>
        <v>0</v>
      </c>
      <c r="BB23" s="57">
        <f>BA23+SUM(N23:AZ23)</f>
        <v>0</v>
      </c>
      <c r="BC23" s="59" t="str">
        <f>SpellNumber(L23,BB23)</f>
        <v>INR Zero Only</v>
      </c>
    </row>
    <row r="24" spans="1:55" ht="50.25" customHeight="1">
      <c r="A24" s="44">
        <v>7</v>
      </c>
      <c r="B24" s="81" t="s">
        <v>68</v>
      </c>
      <c r="C24" s="66"/>
      <c r="D24" s="65"/>
      <c r="E24" s="65"/>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0"/>
    </row>
    <row r="25" spans="1:55" ht="48" customHeight="1">
      <c r="A25" s="44">
        <v>7.1</v>
      </c>
      <c r="B25" s="81" t="s">
        <v>69</v>
      </c>
      <c r="C25" s="48" t="s">
        <v>51</v>
      </c>
      <c r="D25" s="65">
        <v>340</v>
      </c>
      <c r="E25" s="65" t="s">
        <v>60</v>
      </c>
      <c r="F25" s="58"/>
      <c r="G25" s="58"/>
      <c r="H25" s="58"/>
      <c r="I25" s="50" t="s">
        <v>26</v>
      </c>
      <c r="J25" s="51">
        <f>IF(I25="Less(-)",-1,1)</f>
        <v>1</v>
      </c>
      <c r="K25" s="52" t="s">
        <v>36</v>
      </c>
      <c r="L25" s="52" t="s">
        <v>6</v>
      </c>
      <c r="M25" s="53"/>
      <c r="N25" s="52"/>
      <c r="O25" s="52"/>
      <c r="P25" s="54"/>
      <c r="Q25" s="52"/>
      <c r="R25" s="52"/>
      <c r="S25" s="54"/>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6">
        <f>D25*M25</f>
        <v>0</v>
      </c>
      <c r="BB25" s="57">
        <f>BA25+SUM(N25:AZ25)</f>
        <v>0</v>
      </c>
      <c r="BC25" s="59" t="str">
        <f>SpellNumber(L25,BB25)</f>
        <v>INR Zero Only</v>
      </c>
    </row>
    <row r="26" spans="1:55" ht="54.75" customHeight="1">
      <c r="A26" s="44">
        <v>8</v>
      </c>
      <c r="B26" s="81" t="s">
        <v>70</v>
      </c>
      <c r="C26" s="66"/>
      <c r="D26" s="65"/>
      <c r="E26" s="65"/>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0"/>
    </row>
    <row r="27" spans="1:55" ht="32.25" customHeight="1">
      <c r="A27" s="44">
        <v>8.1</v>
      </c>
      <c r="B27" s="81" t="s">
        <v>71</v>
      </c>
      <c r="C27" s="48" t="s">
        <v>52</v>
      </c>
      <c r="D27" s="65">
        <v>25</v>
      </c>
      <c r="E27" s="65" t="s">
        <v>60</v>
      </c>
      <c r="F27" s="58"/>
      <c r="G27" s="58"/>
      <c r="H27" s="58"/>
      <c r="I27" s="50" t="s">
        <v>26</v>
      </c>
      <c r="J27" s="51">
        <f>IF(I27="Less(-)",-1,1)</f>
        <v>1</v>
      </c>
      <c r="K27" s="52" t="s">
        <v>36</v>
      </c>
      <c r="L27" s="52" t="s">
        <v>6</v>
      </c>
      <c r="M27" s="53"/>
      <c r="N27" s="52"/>
      <c r="O27" s="52"/>
      <c r="P27" s="54"/>
      <c r="Q27" s="52"/>
      <c r="R27" s="52"/>
      <c r="S27" s="54"/>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6">
        <f>D27*M27</f>
        <v>0</v>
      </c>
      <c r="BB27" s="57">
        <f>BA27+SUM(N27:AZ27)</f>
        <v>0</v>
      </c>
      <c r="BC27" s="59" t="str">
        <f>SpellNumber(L27,BB27)</f>
        <v>INR Zero Only</v>
      </c>
    </row>
    <row r="28" spans="1:55" ht="77.25" customHeight="1">
      <c r="A28" s="44">
        <v>9</v>
      </c>
      <c r="B28" s="81" t="s">
        <v>72</v>
      </c>
      <c r="C28" s="48" t="s">
        <v>53</v>
      </c>
      <c r="D28" s="65">
        <v>340</v>
      </c>
      <c r="E28" s="65" t="s">
        <v>60</v>
      </c>
      <c r="F28" s="49"/>
      <c r="G28" s="49"/>
      <c r="H28" s="49"/>
      <c r="I28" s="50" t="s">
        <v>26</v>
      </c>
      <c r="J28" s="51">
        <f>IF(I28="Less(-)",-1,1)</f>
        <v>1</v>
      </c>
      <c r="K28" s="52" t="s">
        <v>36</v>
      </c>
      <c r="L28" s="52" t="s">
        <v>6</v>
      </c>
      <c r="M28" s="53"/>
      <c r="N28" s="52"/>
      <c r="O28" s="52"/>
      <c r="P28" s="54"/>
      <c r="Q28" s="52"/>
      <c r="R28" s="52"/>
      <c r="S28" s="54"/>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6">
        <f>D28*M28</f>
        <v>0</v>
      </c>
      <c r="BB28" s="57">
        <f>BA28+SUM(N28:AZ28)</f>
        <v>0</v>
      </c>
      <c r="BC28" s="59" t="str">
        <f>SpellNumber(L28,BB28)</f>
        <v>INR Zero Only</v>
      </c>
    </row>
    <row r="29" spans="1:55" ht="63" customHeight="1">
      <c r="A29" s="44">
        <v>10</v>
      </c>
      <c r="B29" s="81" t="s">
        <v>73</v>
      </c>
      <c r="C29" s="48" t="s">
        <v>54</v>
      </c>
      <c r="D29" s="65">
        <v>340</v>
      </c>
      <c r="E29" s="65" t="s">
        <v>60</v>
      </c>
      <c r="F29" s="58"/>
      <c r="G29" s="58"/>
      <c r="H29" s="58"/>
      <c r="I29" s="50" t="s">
        <v>26</v>
      </c>
      <c r="J29" s="51">
        <f>IF(I29="Less(-)",-1,1)</f>
        <v>1</v>
      </c>
      <c r="K29" s="52" t="s">
        <v>36</v>
      </c>
      <c r="L29" s="52" t="s">
        <v>6</v>
      </c>
      <c r="M29" s="53"/>
      <c r="N29" s="52"/>
      <c r="O29" s="52"/>
      <c r="P29" s="54"/>
      <c r="Q29" s="52"/>
      <c r="R29" s="52"/>
      <c r="S29" s="54"/>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6">
        <f>D29*M29</f>
        <v>0</v>
      </c>
      <c r="BB29" s="57">
        <f>BA29+SUM(N29:AZ29)</f>
        <v>0</v>
      </c>
      <c r="BC29" s="59" t="str">
        <f>SpellNumber(L29,BB29)</f>
        <v>INR Zero Only</v>
      </c>
    </row>
    <row r="30" spans="1:55" ht="66.75" customHeight="1">
      <c r="A30" s="44">
        <v>11</v>
      </c>
      <c r="B30" s="81" t="s">
        <v>74</v>
      </c>
      <c r="C30" s="48" t="s">
        <v>76</v>
      </c>
      <c r="D30" s="65">
        <v>48.86</v>
      </c>
      <c r="E30" s="65" t="s">
        <v>60</v>
      </c>
      <c r="F30" s="49"/>
      <c r="G30" s="49"/>
      <c r="H30" s="49"/>
      <c r="I30" s="50" t="s">
        <v>26</v>
      </c>
      <c r="J30" s="51">
        <f>IF(I30="Less(-)",-1,1)</f>
        <v>1</v>
      </c>
      <c r="K30" s="52" t="s">
        <v>36</v>
      </c>
      <c r="L30" s="52" t="s">
        <v>6</v>
      </c>
      <c r="M30" s="53"/>
      <c r="N30" s="52"/>
      <c r="O30" s="52"/>
      <c r="P30" s="54"/>
      <c r="Q30" s="52"/>
      <c r="R30" s="52"/>
      <c r="S30" s="54"/>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6">
        <f>D30*M30</f>
        <v>0</v>
      </c>
      <c r="BB30" s="57">
        <f>BA30+SUM(N30:AZ30)</f>
        <v>0</v>
      </c>
      <c r="BC30" s="59" t="str">
        <f>SpellNumber(L30,BB30)</f>
        <v>INR Zero Only</v>
      </c>
    </row>
    <row r="31" spans="1:243" s="15" customFormat="1" ht="24.75" customHeight="1">
      <c r="A31" s="25" t="s">
        <v>32</v>
      </c>
      <c r="B31" s="26"/>
      <c r="C31" s="58"/>
      <c r="D31" s="60"/>
      <c r="E31" s="60"/>
      <c r="F31" s="60"/>
      <c r="G31" s="60"/>
      <c r="H31" s="61"/>
      <c r="I31" s="61"/>
      <c r="J31" s="61"/>
      <c r="K31" s="61"/>
      <c r="L31" s="62"/>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4">
        <f>SUM(BA13:BA30)</f>
        <v>0</v>
      </c>
      <c r="BB31" s="64">
        <f>SUM(BB13:BB30)</f>
        <v>0</v>
      </c>
      <c r="BC31" s="59" t="str">
        <f>SpellNumber($E$2,BB31)</f>
        <v>INR Zero Only</v>
      </c>
      <c r="IE31" s="16">
        <v>4</v>
      </c>
      <c r="IF31" s="16" t="s">
        <v>27</v>
      </c>
      <c r="IG31" s="16" t="s">
        <v>31</v>
      </c>
      <c r="IH31" s="16">
        <v>10</v>
      </c>
      <c r="II31" s="16" t="s">
        <v>25</v>
      </c>
    </row>
    <row r="32" spans="1:243" s="19" customFormat="1" ht="54.75" customHeight="1" hidden="1">
      <c r="A32" s="26" t="s">
        <v>39</v>
      </c>
      <c r="B32" s="27"/>
      <c r="C32" s="17"/>
      <c r="D32" s="28"/>
      <c r="E32" s="29" t="s">
        <v>33</v>
      </c>
      <c r="F32" s="42"/>
      <c r="G32" s="30"/>
      <c r="H32" s="18"/>
      <c r="I32" s="18"/>
      <c r="J32" s="18"/>
      <c r="K32" s="31"/>
      <c r="L32" s="32"/>
      <c r="M32" s="33" t="s">
        <v>34</v>
      </c>
      <c r="O32" s="15"/>
      <c r="P32" s="15"/>
      <c r="Q32" s="15"/>
      <c r="R32" s="15"/>
      <c r="S32" s="15"/>
      <c r="BA32" s="43">
        <f>IF(ISBLANK(F32),0,IF(E32="Excess (+)",ROUND(BA31+(BA31*F32),2),IF(E32="Less (-)",ROUND(BA31+(BA31*F32*(-1)),2),0)))</f>
        <v>0</v>
      </c>
      <c r="BB32" s="34">
        <f>ROUND(BA32,0)</f>
        <v>0</v>
      </c>
      <c r="BC32" s="35" t="str">
        <f>SpellNumber(L32,BB32)</f>
        <v> Zero Only</v>
      </c>
      <c r="IE32" s="20"/>
      <c r="IF32" s="20"/>
      <c r="IG32" s="20"/>
      <c r="IH32" s="20"/>
      <c r="II32" s="20"/>
    </row>
    <row r="33" spans="1:243" s="19" customFormat="1" ht="43.5" customHeight="1">
      <c r="A33" s="25" t="s">
        <v>38</v>
      </c>
      <c r="B33" s="25"/>
      <c r="C33" s="70" t="str">
        <f>SpellNumber($E$2,BB31)</f>
        <v>INR Zero Only</v>
      </c>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2"/>
      <c r="IE33" s="20"/>
      <c r="IF33" s="20"/>
      <c r="IG33" s="20"/>
      <c r="IH33" s="20"/>
      <c r="II33" s="20"/>
    </row>
    <row r="34" spans="2:243" s="12" customFormat="1" ht="15">
      <c r="B34" s="15"/>
      <c r="C34" s="21"/>
      <c r="D34" s="21"/>
      <c r="E34" s="21"/>
      <c r="F34" s="21"/>
      <c r="G34" s="21"/>
      <c r="H34" s="21"/>
      <c r="I34" s="21"/>
      <c r="J34" s="21"/>
      <c r="K34" s="21"/>
      <c r="L34" s="21"/>
      <c r="M34" s="21"/>
      <c r="O34" s="21"/>
      <c r="BA34" s="21"/>
      <c r="BC34" s="21"/>
      <c r="IE34" s="13"/>
      <c r="IF34" s="13"/>
      <c r="IG34" s="13"/>
      <c r="IH34" s="13"/>
      <c r="II34" s="13"/>
    </row>
  </sheetData>
  <sheetProtection password="E491" sheet="1" selectLockedCells="1"/>
  <mergeCells count="8">
    <mergeCell ref="A9:BC9"/>
    <mergeCell ref="C33:BC33"/>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2">
      <formula1>IF(ISBLANK(F32),$A$3:$C$3,$B$3:$C$3)</formula1>
    </dataValidation>
    <dataValidation type="decimal" allowBlank="1" showInputMessage="1" showErrorMessage="1" promptTitle="Rate Entry" prompt="Please enter VAT charges in Rupees for this item. " errorTitle="Invaid Entry" error="Only Numeric Values are allowed. " sqref="M14 M16 M18 M20:M21 M23 M25 M27:M3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
      <formula1>0</formula1>
      <formula2>IF(E32&lt;&gt;"Select",99.9,0)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2">
      <formula1>IF(E32&lt;&gt;"Select",0,-1)</formula1>
      <formula2>IF(E32&lt;&gt;"Select",99.99,-1)</formula2>
    </dataValidation>
    <dataValidation type="decimal" allowBlank="1" showInputMessage="1" showErrorMessage="1" promptTitle="Rate Entry" prompt="Please enter the Other Taxes2 in Rupees for this item. " errorTitle="Invaid Entry" error="Only Numeric Values are allowed. " sqref="N14:O14 N16:O16 N18:O18 N20:O21 N23:O23 N25:O25 N27:O30">
      <formula1>0</formula1>
      <formula2>999999999999999</formula2>
    </dataValidation>
    <dataValidation allowBlank="1" showInputMessage="1" showErrorMessage="1" promptTitle="Addition / Deduction" prompt="Please Choose the correct One" sqref="J14 J16 J18 J20:J21 J23 J25 J27:J30"/>
    <dataValidation type="list" showInputMessage="1" showErrorMessage="1" sqref="I14 I16 I18 I20:I21 I23 I25 I27:I30">
      <formula1>"Excess(+), Less(-)"</formula1>
    </dataValidation>
    <dataValidation type="decimal" allowBlank="1" showInputMessage="1" showErrorMessage="1" promptTitle="Rate Entry" prompt="Please enter the Excise Duty Category in Rupees for this item. " errorTitle="Invaid Entry" error="Only Numeric Values are allowed. " sqref="R14 R16 R18 R20:R21 R23 R25 R27: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0:Q21 Q23 Q25 Q27:Q30">
      <formula1>0</formula1>
      <formula2>999999999999999</formula2>
    </dataValidation>
    <dataValidation type="list" allowBlank="1" showInputMessage="1" showErrorMessage="1" sqref="K14 K16 K18 K20:K21 K23 K25 K27:K30">
      <formula1>"Partial Conversion, Full Conversion"</formula1>
    </dataValidation>
    <dataValidation allowBlank="1" showInputMessage="1" showErrorMessage="1" promptTitle="Itemcode/Make" prompt="Please enter text" sqref="C16:H16 C14:H14 C18:H18 C28:H28 C20:H20 C29 C27 C30:H30 C21 C23 C25"/>
    <dataValidation type="list" allowBlank="1" showInputMessage="1" showErrorMessage="1" sqref="L14 L16 L18 L20:L21 L23 L25 L27:L30">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2023-02-17T09:11:09Z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