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<sst xmlns="http://schemas.openxmlformats.org/spreadsheetml/2006/main" count="151" uniqueCount="63">
  <si>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</si>
  <si>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</si>
  <si>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</si>
  <si>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</si>
  <si>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</si>
  <si>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</si>
  <si>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</si>
  <si>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</si>
  <si>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</si>
  <si>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</si>
  <si>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</si>
  <si>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</si>
  <si>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</si>
  <si>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</si>
  <si>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</si>
  <si>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</si>
  <si>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</si>
  <si>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</si>
  <si>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</si>
  <si>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</si>
  <si>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</si>
  <si>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</si>
  <si>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</si>
  <si>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</si>
  <si>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</si>
  <si>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</si>
  <si>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</si>
  <si>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</si>
  <si>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</si>
  <si>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</si>
  <si>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</si>
  <si>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</si>
  <si>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</si>
  <si>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</si>
  <si>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</si>
  <si>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</si>
  <si>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</si>
  <si>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</si>
  <si>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</si>
  <si>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</si>
  <si>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</si>
  <si>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</si>
  <si>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</si>
  <si>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</si>
  <si>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</si>
  <si>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</si>
  <si>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</si>
  <si>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</si>
  <si>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PVC connection 1m SS branded (Make: Viking Or equivalent)</t>
  </si>
  <si>
    <t>GST</t>
  </si>
  <si>
    <t>ITEM1</t>
  </si>
  <si>
    <t>ITEM2</t>
  </si>
  <si>
    <t>ITEM3</t>
  </si>
  <si>
    <t>ITEM4</t>
  </si>
  <si>
    <t>ITEM5</t>
  </si>
  <si>
    <t>Other Charges if any (B)</t>
  </si>
  <si>
    <t>Tender Inviting Authority: &lt; Director, IISER Mohali &gt;</t>
  </si>
  <si>
    <t>Other Charges if any (A)</t>
  </si>
  <si>
    <t>Contract No:  &lt;IISERM(1593)22/23Pur-GTE &gt;</t>
  </si>
  <si>
    <t>Name of Work: &lt; Supply and Installation of Spatial Light Modulator &gt;</t>
  </si>
  <si>
    <r>
      <rPr>
        <b/>
        <sz val="12"/>
        <rFont val="Nimbus"/>
        <family val="0"/>
      </rPr>
      <t xml:space="preserve">Supply and Installation of Spatial Light Modulator
</t>
    </r>
    <r>
      <rPr>
        <sz val="12"/>
        <rFont val="Nimbus"/>
        <family val="0"/>
      </rPr>
      <t>(Technical Specification as given below)</t>
    </r>
  </si>
  <si>
    <t>Other Charges if any (C)</t>
  </si>
  <si>
    <t>Other Charges if any (D)</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</si>
</sst>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b/>
      <sz val="12"/>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81"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24"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23" fillId="0" borderId="19" xfId="59" applyNumberFormat="1" applyFont="1" applyFill="1" applyBorder="1" applyAlignment="1">
      <alignment vertical="top" wrapText="1"/>
      <protection/>
    </xf>
    <xf numFmtId="0" fontId="23" fillId="0" borderId="20" xfId="59" applyNumberFormat="1" applyFont="1" applyFill="1" applyBorder="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115" zoomScaleNormal="115" zoomScalePageLayoutView="0" workbookViewId="0" topLeftCell="A1">
      <selection activeCell="B18" sqref="B18"/>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5" t="s">
        <v>56</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 customHeight="1">
      <c r="A5" s="75" t="s">
        <v>59</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5" t="s">
        <v>58</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33.75" customHeight="1">
      <c r="A8" s="11" t="s">
        <v>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69">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8.25" customHeight="1">
      <c r="A13" s="67">
        <v>1.1</v>
      </c>
      <c r="B13" s="71" t="s">
        <v>60</v>
      </c>
      <c r="C13" s="68" t="s">
        <v>50</v>
      </c>
      <c r="D13" s="66">
        <v>2</v>
      </c>
      <c r="E13" s="50" t="s">
        <v>36</v>
      </c>
      <c r="F13" s="51"/>
      <c r="G13" s="52"/>
      <c r="H13" s="53"/>
      <c r="I13" s="54" t="s">
        <v>37</v>
      </c>
      <c r="J13" s="55">
        <f>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26" t="s">
        <v>48</v>
      </c>
      <c r="IC13" s="26" t="s">
        <v>50</v>
      </c>
      <c r="ID13" s="26">
        <v>50</v>
      </c>
      <c r="IE13" s="27" t="s">
        <v>36</v>
      </c>
      <c r="IF13" s="27" t="s">
        <v>39</v>
      </c>
      <c r="IG13" s="27" t="s">
        <v>35</v>
      </c>
      <c r="IH13" s="27">
        <v>123.223</v>
      </c>
      <c r="II13" s="27" t="s">
        <v>36</v>
      </c>
    </row>
    <row r="14" spans="1:243" s="26" customFormat="1" ht="25.5" customHeight="1">
      <c r="A14" s="67">
        <v>1.2</v>
      </c>
      <c r="B14" s="71" t="s">
        <v>57</v>
      </c>
      <c r="C14" s="68" t="s">
        <v>51</v>
      </c>
      <c r="D14" s="66">
        <v>1</v>
      </c>
      <c r="E14" s="50" t="s">
        <v>36</v>
      </c>
      <c r="F14" s="51"/>
      <c r="G14" s="52"/>
      <c r="H14" s="53"/>
      <c r="I14" s="54" t="s">
        <v>37</v>
      </c>
      <c r="J14" s="55">
        <f>IF(I14="Less(-)",-1,1)</f>
        <v>1</v>
      </c>
      <c r="K14" s="56" t="s">
        <v>38</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1.1</v>
      </c>
      <c r="IB14" s="26" t="s">
        <v>48</v>
      </c>
      <c r="IC14" s="26" t="s">
        <v>50</v>
      </c>
      <c r="ID14" s="26">
        <v>50</v>
      </c>
      <c r="IE14" s="27" t="s">
        <v>36</v>
      </c>
      <c r="IF14" s="27" t="s">
        <v>39</v>
      </c>
      <c r="IG14" s="27" t="s">
        <v>35</v>
      </c>
      <c r="IH14" s="27">
        <v>123.223</v>
      </c>
      <c r="II14" s="27" t="s">
        <v>36</v>
      </c>
    </row>
    <row r="15" spans="1:243" s="26" customFormat="1" ht="25.5" customHeight="1">
      <c r="A15" s="67">
        <v>1.3</v>
      </c>
      <c r="B15" s="70" t="s">
        <v>55</v>
      </c>
      <c r="C15" s="68" t="s">
        <v>52</v>
      </c>
      <c r="D15" s="66">
        <v>1</v>
      </c>
      <c r="E15" s="50" t="s">
        <v>36</v>
      </c>
      <c r="F15" s="51"/>
      <c r="G15" s="52"/>
      <c r="H15" s="53"/>
      <c r="I15" s="54" t="s">
        <v>37</v>
      </c>
      <c r="J15" s="55">
        <f>IF(I15="Less(-)",-1,1)</f>
        <v>1</v>
      </c>
      <c r="K15" s="56" t="s">
        <v>38</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1.1</v>
      </c>
      <c r="IB15" s="26" t="s">
        <v>48</v>
      </c>
      <c r="IC15" s="26" t="s">
        <v>50</v>
      </c>
      <c r="ID15" s="26">
        <v>50</v>
      </c>
      <c r="IE15" s="27" t="s">
        <v>36</v>
      </c>
      <c r="IF15" s="27" t="s">
        <v>39</v>
      </c>
      <c r="IG15" s="27" t="s">
        <v>35</v>
      </c>
      <c r="IH15" s="27">
        <v>123.223</v>
      </c>
      <c r="II15" s="27" t="s">
        <v>36</v>
      </c>
    </row>
    <row r="16" spans="1:243" s="26" customFormat="1" ht="24" customHeight="1">
      <c r="A16" s="67">
        <v>1.4</v>
      </c>
      <c r="B16" s="71" t="s">
        <v>61</v>
      </c>
      <c r="C16" s="68" t="s">
        <v>53</v>
      </c>
      <c r="D16" s="66">
        <v>1</v>
      </c>
      <c r="E16" s="50" t="s">
        <v>36</v>
      </c>
      <c r="F16" s="51"/>
      <c r="G16" s="52"/>
      <c r="H16" s="53"/>
      <c r="I16" s="54" t="s">
        <v>37</v>
      </c>
      <c r="J16" s="55">
        <f>IF(I16="Less(-)",-1,1)</f>
        <v>1</v>
      </c>
      <c r="K16" s="56" t="s">
        <v>38</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D16*M16</f>
        <v>0</v>
      </c>
      <c r="BB16" s="45">
        <f>D16*M16+N16+O16+P16+Q16+R16</f>
        <v>0</v>
      </c>
      <c r="BC16" s="25" t="str">
        <f>SpellNumber(L16,BB16)</f>
        <v>INR Zero Only</v>
      </c>
      <c r="IA16" s="26">
        <v>1.1</v>
      </c>
      <c r="IB16" s="26" t="s">
        <v>48</v>
      </c>
      <c r="IC16" s="26" t="s">
        <v>50</v>
      </c>
      <c r="ID16" s="26">
        <v>50</v>
      </c>
      <c r="IE16" s="27" t="s">
        <v>36</v>
      </c>
      <c r="IF16" s="27" t="s">
        <v>39</v>
      </c>
      <c r="IG16" s="27" t="s">
        <v>35</v>
      </c>
      <c r="IH16" s="27">
        <v>123.223</v>
      </c>
      <c r="II16" s="27" t="s">
        <v>36</v>
      </c>
    </row>
    <row r="17" spans="1:243" s="26" customFormat="1" ht="24.75" customHeight="1">
      <c r="A17" s="67">
        <v>1.5</v>
      </c>
      <c r="B17" s="70" t="s">
        <v>62</v>
      </c>
      <c r="C17" s="65" t="s">
        <v>54</v>
      </c>
      <c r="D17" s="66">
        <v>1</v>
      </c>
      <c r="E17" s="50" t="s">
        <v>36</v>
      </c>
      <c r="F17" s="51"/>
      <c r="G17" s="52"/>
      <c r="H17" s="53"/>
      <c r="I17" s="54" t="s">
        <v>37</v>
      </c>
      <c r="J17" s="55">
        <f>IF(I17="Less(-)",-1,1)</f>
        <v>1</v>
      </c>
      <c r="K17" s="56" t="s">
        <v>38</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D17*M17</f>
        <v>0</v>
      </c>
      <c r="BB17" s="45">
        <f>D17*M17+N17+O17+P17+Q17+R17</f>
        <v>0</v>
      </c>
      <c r="BC17" s="25" t="str">
        <f>SpellNumber(L17,BB17)</f>
        <v>INR Zero Only</v>
      </c>
      <c r="IE17" s="27"/>
      <c r="IF17" s="27"/>
      <c r="IG17" s="27"/>
      <c r="IH17" s="27"/>
      <c r="II17" s="27"/>
    </row>
    <row r="18" spans="1:243" s="26" customFormat="1" ht="24.75" customHeight="1">
      <c r="A18" s="28" t="s">
        <v>41</v>
      </c>
      <c r="B18" s="29"/>
      <c r="C18" s="30"/>
      <c r="D18" s="62"/>
      <c r="E18" s="46"/>
      <c r="F18" s="46"/>
      <c r="G18" s="46"/>
      <c r="H18" s="47"/>
      <c r="I18" s="47"/>
      <c r="J18" s="47"/>
      <c r="K18" s="47"/>
      <c r="L18" s="48"/>
      <c r="BA18" s="49">
        <f>SUM(BA13:BA17)</f>
        <v>0</v>
      </c>
      <c r="BB18" s="49">
        <f>SUM(BB13:BB17)</f>
        <v>0</v>
      </c>
      <c r="BC18" s="25" t="str">
        <f>SpellNumber($E$2,BB18)</f>
        <v>INR Zero Only</v>
      </c>
      <c r="IE18" s="27">
        <v>4</v>
      </c>
      <c r="IF18" s="27" t="s">
        <v>40</v>
      </c>
      <c r="IG18" s="27" t="s">
        <v>42</v>
      </c>
      <c r="IH18" s="27">
        <v>10</v>
      </c>
      <c r="II18" s="27" t="s">
        <v>36</v>
      </c>
    </row>
    <row r="19" spans="1:243" s="38" customFormat="1" ht="54.75" customHeight="1" hidden="1">
      <c r="A19" s="29" t="s">
        <v>43</v>
      </c>
      <c r="B19" s="31"/>
      <c r="C19" s="32"/>
      <c r="D19" s="63"/>
      <c r="E19" s="43" t="s">
        <v>44</v>
      </c>
      <c r="F19" s="44"/>
      <c r="G19" s="33"/>
      <c r="H19" s="34"/>
      <c r="I19" s="34"/>
      <c r="J19" s="34"/>
      <c r="K19" s="35"/>
      <c r="L19" s="36"/>
      <c r="M19" s="37" t="s">
        <v>45</v>
      </c>
      <c r="O19" s="26"/>
      <c r="P19" s="26"/>
      <c r="Q19" s="26"/>
      <c r="R19" s="26"/>
      <c r="S19" s="26"/>
      <c r="BA19" s="39">
        <f>IF(ISBLANK(F19),0,IF(E19="Excess (+)",ROUND(BA18+(BA18*F19),2),IF(E19="Less (-)",ROUND(BA18+(BA18*F19*(-1)),2),0)))</f>
        <v>0</v>
      </c>
      <c r="BB19" s="40">
        <f>ROUND(BA19,0)</f>
        <v>0</v>
      </c>
      <c r="BC19" s="41" t="str">
        <f>SpellNumber(L19,BB19)</f>
        <v> Zero Only</v>
      </c>
      <c r="IE19" s="42"/>
      <c r="IF19" s="42"/>
      <c r="IG19" s="42"/>
      <c r="IH19" s="42"/>
      <c r="II19" s="42"/>
    </row>
    <row r="20" spans="1:243" s="38" customFormat="1" ht="43.5" customHeight="1">
      <c r="A20" s="28" t="s">
        <v>46</v>
      </c>
      <c r="B20" s="28"/>
      <c r="C20" s="73" t="str">
        <f>SpellNumber($E$2,BB18)</f>
        <v>INR Zero Only</v>
      </c>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IE20" s="42"/>
      <c r="IF20" s="42"/>
      <c r="IG20" s="42"/>
      <c r="IH20" s="42"/>
      <c r="II20" s="42"/>
    </row>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type="list" allowBlank="1" showInputMessage="1" showErrorMessage="1" sqref="L13:L17">
      <formula1>"INR"</formula1>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ErrorMessage="1" sqref="K13:K17">
      <formula1>"Partial Conversion,Full Conversion"</formula1>
      <formula2>0</formula2>
    </dataValidation>
    <dataValidation type="decimal" allowBlank="1" showErrorMessage="1" errorTitle="Invalid Entry" error="Only Numeric Values are allowed. " sqref="A13:A1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47</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2023-01-09T05:31:18Z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