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<sst xmlns="http://schemas.openxmlformats.org/spreadsheetml/2006/main" count="217" uniqueCount="85">
  <si>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</si>
  <si>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</si>
  <si>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</si>
  <si>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</si>
  <si>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</si>
  <si>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</si>
  <si>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</si>
  <si>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</si>
  <si>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</si>
  <si>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</si>
  <si>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</si>
  <si>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</si>
  <si>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</si>
  <si>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</si>
  <si>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</si>
  <si>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</si>
  <si>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</si>
  <si>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</si>
  <si>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</si>
  <si>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</si>
  <si>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</si>
  <si>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</si>
  <si>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</si>
  <si>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</si>
  <si>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</si>
  <si>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</si>
  <si>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</si>
  <si>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</si>
  <si>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</si>
  <si>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</si>
  <si>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</si>
  <si>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</si>
  <si>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</si>
  <si>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</si>
  <si>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</si>
  <si>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</si>
  <si>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</si>
  <si>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</si>
  <si>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</si>
  <si>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</si>
  <si>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</si>
  <si>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</si>
  <si>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</si>
  <si>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</si>
  <si>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</si>
  <si>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</si>
  <si>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</si>
  <si>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</si>
  <si>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</si>
  <si>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</si>
  <si>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</si>
  <si>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</si>
  <si>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</si>
  <si>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</si>
  <si>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</si>
  <si>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</si>
  <si>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ITEM4</t>
  </si>
  <si>
    <t>ITEM5</t>
  </si>
  <si>
    <t>ITEM6</t>
  </si>
  <si>
    <t>ITEM7</t>
  </si>
  <si>
    <t>ITEM8</t>
  </si>
  <si>
    <t>ITEM9</t>
  </si>
  <si>
    <t>ITEM10</t>
  </si>
  <si>
    <t>Supply and Installation of Microwave Signal generators with phase coherence (3 units or 3 channels)
(Technical Specification as given below)</t>
  </si>
  <si>
    <t>Q9: Vector Modulation options for channel 3 separately. 
(Technical Specification as given below)</t>
  </si>
  <si>
    <t>Q1: Channel/Unit 1
(Technical Specification as given below)</t>
  </si>
  <si>
    <t>Q2: Channel/Unit 2
(Technical Specification as given below)</t>
  </si>
  <si>
    <t>Q3: Channel/Unit 3
(Technical Specification as given below)</t>
  </si>
  <si>
    <t>Q4: Cables for phase coherence for all 3  units and phase stable cables
(Technical Specification as given below)</t>
  </si>
  <si>
    <t>Q5: 19” rackmount kit
(Technical Specification as given below)</t>
  </si>
  <si>
    <t>Q6: Upconverter or frequency upgrade for Channel 1 or 3
(Technical Specification as given below)</t>
  </si>
  <si>
    <t>Q7: Pulse modulation for Channel 3
(Technical Specification as given below)</t>
  </si>
  <si>
    <t>Q8: 2.92 mm cables  we need only 2.92 mm as users may use converters for higher frequencies
(Technical Specification as given below)</t>
  </si>
  <si>
    <t xml:space="preserve">Other Charges if any (A)
</t>
  </si>
  <si>
    <t xml:space="preserve">Other Charges if any (B)
</t>
  </si>
  <si>
    <t xml:space="preserve">Other Charges if any (C)
</t>
  </si>
  <si>
    <t xml:space="preserve">Other Charges if any (D)
</t>
  </si>
  <si>
    <t>Name of Work: &lt; Providing of Catering Services for  DAE-HEP Symposium to be held from 12th - 16th December 2022 at IISER Mohali Campus &gt;</t>
  </si>
  <si>
    <t>Contract No:  &lt;IISERM(1585)22/23Pur&gt;</t>
  </si>
  <si>
    <r>
      <rPr>
        <b/>
        <sz val="11"/>
        <rFont val="Times New Roman"/>
        <family val="1"/>
      </rPr>
      <t>Daily Lunch
Menu from 12-12-2022 to 16-12-2022</t>
    </r>
    <r>
      <rPr>
        <sz val="11"/>
        <rFont val="Times New Roman"/>
        <family val="1"/>
      </rPr>
      <t xml:space="preserve">
(Head count for each day is available in Annexure-II along with the Menu) for 450 people approx.
[bidder required to furnish rate per plate]
(Technical Specification as given below)</t>
    </r>
  </si>
  <si>
    <r>
      <rPr>
        <b/>
        <sz val="11"/>
        <color indexed="8"/>
        <rFont val="Times New Roman"/>
        <family val="1"/>
      </rPr>
      <t>Buffet for conference Dinner on 14-12-2022</t>
    </r>
    <r>
      <rPr>
        <sz val="11"/>
        <color indexed="8"/>
        <rFont val="Times New Roman"/>
        <family val="1"/>
      </rPr>
      <t xml:space="preserve">
(Head count for each day is available in Annexure-II along with the Menu) for 600 people approx.
[bidder required to furnish rate per plate]
(Technical Specification as given below)</t>
    </r>
  </si>
  <si>
    <r>
      <rPr>
        <b/>
        <sz val="11"/>
        <color indexed="8"/>
        <rFont val="Times New Roman"/>
        <family val="1"/>
      </rPr>
      <t>Morning (High Tea &amp; Snacks) on 12-12-2022</t>
    </r>
    <r>
      <rPr>
        <sz val="11"/>
        <color indexed="8"/>
        <rFont val="Times New Roman"/>
        <family val="1"/>
      </rPr>
      <t xml:space="preserve">
(Head count for each day is available in Annexure-II along with the Menu) for 500 people approx.
[bidder required to furnish rate per unit]
(Technical Specification as given below)</t>
    </r>
  </si>
  <si>
    <r>
      <rPr>
        <b/>
        <sz val="11"/>
        <color indexed="8"/>
        <rFont val="Times New Roman"/>
        <family val="1"/>
      </rPr>
      <t>Afternoon (Tea &amp; Snacks) on 12-12-2022</t>
    </r>
    <r>
      <rPr>
        <sz val="11"/>
        <color indexed="8"/>
        <rFont val="Times New Roman"/>
        <family val="1"/>
      </rPr>
      <t xml:space="preserve">
(Head count for each day is available in Annexure-II along with the Menu) for 450 people approx.
[bidder required to furnish rate per unit]
(Technical Specification as given below)</t>
    </r>
  </si>
  <si>
    <r>
      <rPr>
        <b/>
        <sz val="11"/>
        <color indexed="8"/>
        <rFont val="Times New Roman"/>
        <family val="1"/>
      </rPr>
      <t xml:space="preserve">Afternoon Daily Tea &amp; Snacks from 13-12-2022 to 16-12-2022 </t>
    </r>
    <r>
      <rPr>
        <sz val="11"/>
        <color indexed="8"/>
        <rFont val="Times New Roman"/>
        <family val="1"/>
      </rPr>
      <t>(Head count for each day is available in Annexure-II along with the Menu) for 450 people approx.
[bidder required to furnish rate per unit]
(Technical Specification as given below)</t>
    </r>
  </si>
  <si>
    <r>
      <rPr>
        <b/>
        <sz val="11"/>
        <color indexed="8"/>
        <rFont val="Times New Roman"/>
        <family val="1"/>
      </rPr>
      <t xml:space="preserve">Morning Daily Tea &amp; Snacks from 13-12-2022 to 16-12-2022 </t>
    </r>
    <r>
      <rPr>
        <sz val="11"/>
        <color indexed="8"/>
        <rFont val="Times New Roman"/>
        <family val="1"/>
      </rPr>
      <t>(Head count for each day is available in Annexure-II along with the Menu) for 450 people approx.
[bidder required to furnish rate per unit]
(Technical Specification as given below)</t>
    </r>
  </si>
</sst>
</file>

<file path=xl/styles.xml><?xml version="1.0" encoding="utf-8"?>
<styleSheet xmlns="http://schemas.openxmlformats.org/spreadsheetml/2006/main">
  <numFmts count="32">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name val="Times New Roman"/>
      <family val="1"/>
    </font>
    <font>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Times New Roman"/>
      <family val="1"/>
    </font>
    <font>
      <b/>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9" fontId="1" fillId="0" borderId="0" applyFill="0" applyBorder="0" applyAlignment="0" applyProtection="0"/>
    <xf numFmtId="177" fontId="1" fillId="0" borderId="0" applyFill="0" applyBorder="0" applyAlignment="0" applyProtection="0"/>
    <xf numFmtId="178" fontId="1" fillId="0" borderId="0" applyFill="0" applyBorder="0" applyAlignment="0" applyProtection="0"/>
    <xf numFmtId="176"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9">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20" xfId="59" applyNumberFormat="1" applyFont="1" applyFill="1" applyBorder="1" applyAlignment="1">
      <alignment horizontal="center" vertical="top" wrapText="1"/>
      <protection/>
    </xf>
    <xf numFmtId="0" fontId="23" fillId="0" borderId="20" xfId="59" applyNumberFormat="1" applyFont="1" applyFill="1" applyBorder="1" applyAlignment="1">
      <alignment vertical="top" wrapText="1"/>
      <protection/>
    </xf>
    <xf numFmtId="0" fontId="24" fillId="0" borderId="20" xfId="59" applyNumberFormat="1" applyFont="1" applyFill="1" applyBorder="1" applyAlignment="1">
      <alignment horizontal="center" vertical="top" wrapText="1" readingOrder="1"/>
      <protection/>
    </xf>
    <xf numFmtId="181" fontId="23" fillId="0" borderId="20" xfId="59" applyNumberFormat="1" applyFont="1" applyFill="1" applyBorder="1" applyAlignment="1">
      <alignment horizontal="center" vertical="top" wrapText="1" readingOrder="1"/>
      <protection/>
    </xf>
    <xf numFmtId="0" fontId="60" fillId="0" borderId="20" xfId="0" applyFont="1" applyFill="1" applyBorder="1" applyAlignment="1">
      <alignment vertical="top" wrapText="1"/>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5"/>
  <sheetViews>
    <sheetView showGridLines="0" zoomScalePageLayoutView="0" workbookViewId="0" topLeftCell="A1">
      <selection activeCell="B13" sqref="B13"/>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3" t="str">
        <f>B2&amp;" BoQ"</f>
        <v>Item Wise BoQ</v>
      </c>
      <c r="B1" s="73"/>
      <c r="C1" s="73"/>
      <c r="D1" s="73"/>
      <c r="E1" s="73"/>
      <c r="F1" s="73"/>
      <c r="G1" s="73"/>
      <c r="H1" s="73"/>
      <c r="I1" s="73"/>
      <c r="J1" s="73"/>
      <c r="K1" s="73"/>
      <c r="L1" s="7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4" t="s">
        <v>51</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10"/>
      <c r="IF4" s="10"/>
      <c r="IG4" s="10"/>
      <c r="IH4" s="10"/>
      <c r="II4" s="10"/>
    </row>
    <row r="5" spans="1:243" s="9" customFormat="1" ht="30" customHeight="1">
      <c r="A5" s="74" t="s">
        <v>77</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10"/>
      <c r="IF5" s="10"/>
      <c r="IG5" s="10"/>
      <c r="IH5" s="10"/>
      <c r="II5" s="10"/>
    </row>
    <row r="6" spans="1:243" s="9" customFormat="1" ht="30" customHeight="1">
      <c r="A6" s="74" t="s">
        <v>78</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10"/>
      <c r="IF6" s="10"/>
      <c r="IG6" s="10"/>
      <c r="IH6" s="10"/>
      <c r="II6" s="10"/>
    </row>
    <row r="7" spans="1:243" s="9" customFormat="1" ht="29.25" customHeight="1" hidden="1">
      <c r="A7" s="75" t="s">
        <v>6</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10"/>
      <c r="IF7" s="10"/>
      <c r="IG7" s="10"/>
      <c r="IH7" s="10"/>
      <c r="II7" s="10"/>
    </row>
    <row r="8" spans="1:243" s="12" customFormat="1" ht="33.75" customHeight="1">
      <c r="A8" s="11" t="s">
        <v>7</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13"/>
      <c r="IF8" s="13"/>
      <c r="IG8" s="13"/>
      <c r="IH8" s="13"/>
      <c r="II8" s="13"/>
    </row>
    <row r="9" spans="1:243" s="14" customFormat="1" ht="61.5" customHeight="1">
      <c r="A9" s="71" t="s">
        <v>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52</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96.75" customHeight="1">
      <c r="A13" s="65">
        <v>1.1</v>
      </c>
      <c r="B13" s="66" t="s">
        <v>79</v>
      </c>
      <c r="C13" s="67" t="s">
        <v>53</v>
      </c>
      <c r="D13" s="68">
        <v>1</v>
      </c>
      <c r="E13" s="50" t="s">
        <v>37</v>
      </c>
      <c r="F13" s="51"/>
      <c r="G13" s="52"/>
      <c r="H13" s="53"/>
      <c r="I13" s="54" t="s">
        <v>38</v>
      </c>
      <c r="J13" s="55">
        <f aca="true" t="shared" si="0" ref="J13:J22">IF(I13="Less(-)",-1,1)</f>
        <v>1</v>
      </c>
      <c r="K13" s="56" t="s">
        <v>39</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 aca="true" t="shared" si="1" ref="BC13:BC22">SpellNumber(L13,BB13)</f>
        <v>INR Zero Only</v>
      </c>
      <c r="IA13" s="26">
        <v>1.1</v>
      </c>
      <c r="IB13" s="70" t="s">
        <v>63</v>
      </c>
      <c r="IC13" s="26" t="s">
        <v>53</v>
      </c>
      <c r="ID13" s="26">
        <v>1</v>
      </c>
      <c r="IE13" s="27" t="s">
        <v>37</v>
      </c>
      <c r="IF13" s="27" t="s">
        <v>40</v>
      </c>
      <c r="IG13" s="27" t="s">
        <v>36</v>
      </c>
      <c r="IH13" s="27">
        <v>123.223</v>
      </c>
      <c r="II13" s="27" t="s">
        <v>37</v>
      </c>
    </row>
    <row r="14" spans="1:243" s="26" customFormat="1" ht="81" customHeight="1">
      <c r="A14" s="65">
        <v>1.2</v>
      </c>
      <c r="B14" s="69" t="s">
        <v>80</v>
      </c>
      <c r="C14" s="67" t="s">
        <v>54</v>
      </c>
      <c r="D14" s="68">
        <v>1</v>
      </c>
      <c r="E14" s="50" t="s">
        <v>37</v>
      </c>
      <c r="F14" s="51"/>
      <c r="G14" s="52"/>
      <c r="H14" s="52"/>
      <c r="I14" s="54" t="s">
        <v>38</v>
      </c>
      <c r="J14" s="55">
        <f t="shared" si="0"/>
        <v>1</v>
      </c>
      <c r="K14" s="56" t="s">
        <v>39</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 aca="true" t="shared" si="2" ref="BA14:BA22">D14*M14</f>
        <v>0</v>
      </c>
      <c r="BB14" s="45">
        <f aca="true" t="shared" si="3" ref="BB14:BB22">D14*M14+N14+O14+P14+Q14+R14</f>
        <v>0</v>
      </c>
      <c r="BC14" s="25" t="str">
        <f t="shared" si="1"/>
        <v>INR Zero Only</v>
      </c>
      <c r="IA14" s="26">
        <v>1.2</v>
      </c>
      <c r="IB14" s="70" t="s">
        <v>65</v>
      </c>
      <c r="IC14" s="26" t="s">
        <v>54</v>
      </c>
      <c r="ID14" s="26">
        <v>1</v>
      </c>
      <c r="IE14" s="27" t="s">
        <v>37</v>
      </c>
      <c r="IF14" s="27" t="s">
        <v>42</v>
      </c>
      <c r="IG14" s="27" t="s">
        <v>41</v>
      </c>
      <c r="IH14" s="27">
        <v>213</v>
      </c>
      <c r="II14" s="27" t="s">
        <v>37</v>
      </c>
    </row>
    <row r="15" spans="1:243" s="26" customFormat="1" ht="84" customHeight="1">
      <c r="A15" s="65">
        <v>1.3</v>
      </c>
      <c r="B15" s="69" t="s">
        <v>81</v>
      </c>
      <c r="C15" s="67" t="s">
        <v>55</v>
      </c>
      <c r="D15" s="68">
        <v>1</v>
      </c>
      <c r="E15" s="50" t="s">
        <v>37</v>
      </c>
      <c r="F15" s="51"/>
      <c r="G15" s="52"/>
      <c r="H15" s="52"/>
      <c r="I15" s="54" t="s">
        <v>38</v>
      </c>
      <c r="J15" s="55">
        <f t="shared" si="0"/>
        <v>1</v>
      </c>
      <c r="K15" s="56" t="s">
        <v>39</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 t="shared" si="2"/>
        <v>0</v>
      </c>
      <c r="BB15" s="45">
        <f t="shared" si="3"/>
        <v>0</v>
      </c>
      <c r="BC15" s="25" t="str">
        <f t="shared" si="1"/>
        <v>INR Zero Only</v>
      </c>
      <c r="IA15" s="26">
        <v>1.3</v>
      </c>
      <c r="IB15" s="70" t="s">
        <v>66</v>
      </c>
      <c r="IC15" s="26" t="s">
        <v>55</v>
      </c>
      <c r="ID15" s="26">
        <v>1</v>
      </c>
      <c r="IE15" s="27" t="s">
        <v>37</v>
      </c>
      <c r="IF15" s="27" t="s">
        <v>42</v>
      </c>
      <c r="IG15" s="27" t="s">
        <v>41</v>
      </c>
      <c r="IH15" s="27">
        <v>213</v>
      </c>
      <c r="II15" s="27" t="s">
        <v>37</v>
      </c>
    </row>
    <row r="16" spans="1:243" s="26" customFormat="1" ht="81.75" customHeight="1">
      <c r="A16" s="65">
        <v>1.4</v>
      </c>
      <c r="B16" s="69" t="s">
        <v>82</v>
      </c>
      <c r="C16" s="67" t="s">
        <v>56</v>
      </c>
      <c r="D16" s="68">
        <v>1</v>
      </c>
      <c r="E16" s="50" t="s">
        <v>37</v>
      </c>
      <c r="F16" s="51"/>
      <c r="G16" s="52"/>
      <c r="H16" s="52"/>
      <c r="I16" s="54" t="s">
        <v>38</v>
      </c>
      <c r="J16" s="55">
        <f t="shared" si="0"/>
        <v>1</v>
      </c>
      <c r="K16" s="56" t="s">
        <v>39</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 t="shared" si="2"/>
        <v>0</v>
      </c>
      <c r="BB16" s="45">
        <f t="shared" si="3"/>
        <v>0</v>
      </c>
      <c r="BC16" s="25" t="str">
        <f t="shared" si="1"/>
        <v>INR Zero Only</v>
      </c>
      <c r="IA16" s="26">
        <v>1.4</v>
      </c>
      <c r="IB16" s="70" t="s">
        <v>67</v>
      </c>
      <c r="IC16" s="26" t="s">
        <v>56</v>
      </c>
      <c r="ID16" s="26">
        <v>1</v>
      </c>
      <c r="IE16" s="27" t="s">
        <v>37</v>
      </c>
      <c r="IF16" s="27" t="s">
        <v>35</v>
      </c>
      <c r="IG16" s="27" t="s">
        <v>43</v>
      </c>
      <c r="IH16" s="27">
        <v>10</v>
      </c>
      <c r="II16" s="27" t="s">
        <v>37</v>
      </c>
    </row>
    <row r="17" spans="1:243" s="26" customFormat="1" ht="80.25" customHeight="1">
      <c r="A17" s="65">
        <v>1.5</v>
      </c>
      <c r="B17" s="69" t="s">
        <v>84</v>
      </c>
      <c r="C17" s="67" t="s">
        <v>57</v>
      </c>
      <c r="D17" s="68">
        <v>1</v>
      </c>
      <c r="E17" s="50" t="s">
        <v>37</v>
      </c>
      <c r="F17" s="51"/>
      <c r="G17" s="52"/>
      <c r="H17" s="52"/>
      <c r="I17" s="54" t="s">
        <v>38</v>
      </c>
      <c r="J17" s="55">
        <f t="shared" si="0"/>
        <v>1</v>
      </c>
      <c r="K17" s="56" t="s">
        <v>39</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 t="shared" si="2"/>
        <v>0</v>
      </c>
      <c r="BB17" s="45">
        <f t="shared" si="3"/>
        <v>0</v>
      </c>
      <c r="BC17" s="25" t="str">
        <f t="shared" si="1"/>
        <v>INR Zero Only</v>
      </c>
      <c r="IA17" s="26">
        <v>1.5</v>
      </c>
      <c r="IB17" s="70" t="s">
        <v>68</v>
      </c>
      <c r="IC17" s="26" t="s">
        <v>57</v>
      </c>
      <c r="ID17" s="26">
        <v>2</v>
      </c>
      <c r="IE17" s="27" t="s">
        <v>37</v>
      </c>
      <c r="IF17" s="27" t="s">
        <v>42</v>
      </c>
      <c r="IG17" s="27" t="s">
        <v>41</v>
      </c>
      <c r="IH17" s="27">
        <v>213</v>
      </c>
      <c r="II17" s="27" t="s">
        <v>37</v>
      </c>
    </row>
    <row r="18" spans="1:243" s="26" customFormat="1" ht="82.5" customHeight="1">
      <c r="A18" s="65">
        <v>1.6</v>
      </c>
      <c r="B18" s="69" t="s">
        <v>83</v>
      </c>
      <c r="C18" s="67" t="s">
        <v>58</v>
      </c>
      <c r="D18" s="68">
        <v>1</v>
      </c>
      <c r="E18" s="50" t="s">
        <v>37</v>
      </c>
      <c r="F18" s="51"/>
      <c r="G18" s="52"/>
      <c r="H18" s="52"/>
      <c r="I18" s="54" t="s">
        <v>38</v>
      </c>
      <c r="J18" s="55">
        <f t="shared" si="0"/>
        <v>1</v>
      </c>
      <c r="K18" s="56" t="s">
        <v>39</v>
      </c>
      <c r="L18" s="56" t="s">
        <v>4</v>
      </c>
      <c r="M18" s="57"/>
      <c r="N18" s="52"/>
      <c r="O18" s="52"/>
      <c r="P18" s="58"/>
      <c r="Q18" s="52"/>
      <c r="R18" s="52"/>
      <c r="S18" s="58"/>
      <c r="T18" s="58"/>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60">
        <f t="shared" si="2"/>
        <v>0</v>
      </c>
      <c r="BB18" s="45">
        <f t="shared" si="3"/>
        <v>0</v>
      </c>
      <c r="BC18" s="25" t="str">
        <f t="shared" si="1"/>
        <v>INR Zero Only</v>
      </c>
      <c r="IA18" s="26">
        <v>1.6</v>
      </c>
      <c r="IB18" s="70" t="s">
        <v>69</v>
      </c>
      <c r="IC18" s="26" t="s">
        <v>58</v>
      </c>
      <c r="ID18" s="26">
        <v>1</v>
      </c>
      <c r="IE18" s="27" t="s">
        <v>37</v>
      </c>
      <c r="IF18" s="27" t="s">
        <v>35</v>
      </c>
      <c r="IG18" s="27" t="s">
        <v>43</v>
      </c>
      <c r="IH18" s="27">
        <v>10</v>
      </c>
      <c r="II18" s="27" t="s">
        <v>37</v>
      </c>
    </row>
    <row r="19" spans="1:243" s="26" customFormat="1" ht="24.75" customHeight="1">
      <c r="A19" s="65">
        <v>1.7</v>
      </c>
      <c r="B19" s="66" t="s">
        <v>73</v>
      </c>
      <c r="C19" s="67" t="s">
        <v>59</v>
      </c>
      <c r="D19" s="68">
        <v>1</v>
      </c>
      <c r="E19" s="50" t="s">
        <v>37</v>
      </c>
      <c r="F19" s="51"/>
      <c r="G19" s="52"/>
      <c r="H19" s="53"/>
      <c r="I19" s="54" t="s">
        <v>38</v>
      </c>
      <c r="J19" s="55">
        <f t="shared" si="0"/>
        <v>1</v>
      </c>
      <c r="K19" s="56" t="s">
        <v>39</v>
      </c>
      <c r="L19" s="56" t="s">
        <v>4</v>
      </c>
      <c r="M19" s="57"/>
      <c r="N19" s="52"/>
      <c r="O19" s="52"/>
      <c r="P19" s="58"/>
      <c r="Q19" s="52"/>
      <c r="R19" s="52"/>
      <c r="S19" s="58"/>
      <c r="T19" s="58"/>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60">
        <f t="shared" si="2"/>
        <v>0</v>
      </c>
      <c r="BB19" s="45">
        <f t="shared" si="3"/>
        <v>0</v>
      </c>
      <c r="BC19" s="25" t="str">
        <f t="shared" si="1"/>
        <v>INR Zero Only</v>
      </c>
      <c r="IA19" s="26">
        <v>1.7</v>
      </c>
      <c r="IB19" s="70" t="s">
        <v>70</v>
      </c>
      <c r="IC19" s="26" t="s">
        <v>59</v>
      </c>
      <c r="ID19" s="26">
        <v>1</v>
      </c>
      <c r="IE19" s="27" t="s">
        <v>37</v>
      </c>
      <c r="IF19" s="27" t="s">
        <v>40</v>
      </c>
      <c r="IG19" s="27" t="s">
        <v>36</v>
      </c>
      <c r="IH19" s="27">
        <v>123.223</v>
      </c>
      <c r="II19" s="27" t="s">
        <v>37</v>
      </c>
    </row>
    <row r="20" spans="1:243" s="26" customFormat="1" ht="22.5" customHeight="1">
      <c r="A20" s="65">
        <v>1.8</v>
      </c>
      <c r="B20" s="66" t="s">
        <v>74</v>
      </c>
      <c r="C20" s="67" t="s">
        <v>60</v>
      </c>
      <c r="D20" s="68">
        <v>1</v>
      </c>
      <c r="E20" s="50" t="s">
        <v>37</v>
      </c>
      <c r="F20" s="51"/>
      <c r="G20" s="52"/>
      <c r="H20" s="52"/>
      <c r="I20" s="54" t="s">
        <v>38</v>
      </c>
      <c r="J20" s="55">
        <f t="shared" si="0"/>
        <v>1</v>
      </c>
      <c r="K20" s="56" t="s">
        <v>39</v>
      </c>
      <c r="L20" s="56" t="s">
        <v>4</v>
      </c>
      <c r="M20" s="57"/>
      <c r="N20" s="52"/>
      <c r="O20" s="52"/>
      <c r="P20" s="58"/>
      <c r="Q20" s="52"/>
      <c r="R20" s="52"/>
      <c r="S20" s="58"/>
      <c r="T20" s="58"/>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60">
        <f t="shared" si="2"/>
        <v>0</v>
      </c>
      <c r="BB20" s="45">
        <f t="shared" si="3"/>
        <v>0</v>
      </c>
      <c r="BC20" s="25" t="str">
        <f t="shared" si="1"/>
        <v>INR Zero Only</v>
      </c>
      <c r="IA20" s="26">
        <v>1.8</v>
      </c>
      <c r="IB20" s="70" t="s">
        <v>71</v>
      </c>
      <c r="IC20" s="26" t="s">
        <v>60</v>
      </c>
      <c r="ID20" s="26">
        <v>1</v>
      </c>
      <c r="IE20" s="27" t="s">
        <v>37</v>
      </c>
      <c r="IF20" s="27" t="s">
        <v>42</v>
      </c>
      <c r="IG20" s="27" t="s">
        <v>41</v>
      </c>
      <c r="IH20" s="27">
        <v>213</v>
      </c>
      <c r="II20" s="27" t="s">
        <v>37</v>
      </c>
    </row>
    <row r="21" spans="1:243" s="26" customFormat="1" ht="25.5" customHeight="1">
      <c r="A21" s="65">
        <v>1.9</v>
      </c>
      <c r="B21" s="66" t="s">
        <v>75</v>
      </c>
      <c r="C21" s="67" t="s">
        <v>61</v>
      </c>
      <c r="D21" s="68">
        <v>1</v>
      </c>
      <c r="E21" s="50" t="s">
        <v>37</v>
      </c>
      <c r="F21" s="51"/>
      <c r="G21" s="52"/>
      <c r="H21" s="52"/>
      <c r="I21" s="54" t="s">
        <v>38</v>
      </c>
      <c r="J21" s="55">
        <f t="shared" si="0"/>
        <v>1</v>
      </c>
      <c r="K21" s="56" t="s">
        <v>39</v>
      </c>
      <c r="L21" s="56" t="s">
        <v>4</v>
      </c>
      <c r="M21" s="57"/>
      <c r="N21" s="52"/>
      <c r="O21" s="52"/>
      <c r="P21" s="58"/>
      <c r="Q21" s="52"/>
      <c r="R21" s="52"/>
      <c r="S21" s="58"/>
      <c r="T21" s="58"/>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60">
        <f t="shared" si="2"/>
        <v>0</v>
      </c>
      <c r="BB21" s="45">
        <f t="shared" si="3"/>
        <v>0</v>
      </c>
      <c r="BC21" s="25" t="str">
        <f t="shared" si="1"/>
        <v>INR Zero Only</v>
      </c>
      <c r="IA21" s="26">
        <v>1.9</v>
      </c>
      <c r="IB21" s="70" t="s">
        <v>72</v>
      </c>
      <c r="IC21" s="26" t="s">
        <v>61</v>
      </c>
      <c r="ID21" s="26">
        <v>1</v>
      </c>
      <c r="IE21" s="27" t="s">
        <v>37</v>
      </c>
      <c r="IF21" s="27" t="s">
        <v>42</v>
      </c>
      <c r="IG21" s="27" t="s">
        <v>41</v>
      </c>
      <c r="IH21" s="27">
        <v>213</v>
      </c>
      <c r="II21" s="27" t="s">
        <v>37</v>
      </c>
    </row>
    <row r="22" spans="1:243" s="26" customFormat="1" ht="23.25" customHeight="1">
      <c r="A22" s="65">
        <v>2</v>
      </c>
      <c r="B22" s="66" t="s">
        <v>76</v>
      </c>
      <c r="C22" s="67" t="s">
        <v>62</v>
      </c>
      <c r="D22" s="68">
        <v>1</v>
      </c>
      <c r="E22" s="50" t="s">
        <v>37</v>
      </c>
      <c r="F22" s="51"/>
      <c r="G22" s="52"/>
      <c r="H22" s="52"/>
      <c r="I22" s="54" t="s">
        <v>38</v>
      </c>
      <c r="J22" s="55">
        <f t="shared" si="0"/>
        <v>1</v>
      </c>
      <c r="K22" s="56" t="s">
        <v>39</v>
      </c>
      <c r="L22" s="56" t="s">
        <v>4</v>
      </c>
      <c r="M22" s="57"/>
      <c r="N22" s="52"/>
      <c r="O22" s="52"/>
      <c r="P22" s="58"/>
      <c r="Q22" s="52"/>
      <c r="R22" s="52"/>
      <c r="S22" s="58"/>
      <c r="T22" s="58"/>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60">
        <f t="shared" si="2"/>
        <v>0</v>
      </c>
      <c r="BB22" s="45">
        <f t="shared" si="3"/>
        <v>0</v>
      </c>
      <c r="BC22" s="25" t="str">
        <f t="shared" si="1"/>
        <v>INR Zero Only</v>
      </c>
      <c r="IA22" s="26">
        <v>2</v>
      </c>
      <c r="IB22" s="70" t="s">
        <v>64</v>
      </c>
      <c r="IC22" s="26" t="s">
        <v>62</v>
      </c>
      <c r="ID22" s="26">
        <v>1</v>
      </c>
      <c r="IE22" s="27" t="s">
        <v>37</v>
      </c>
      <c r="IF22" s="27" t="s">
        <v>35</v>
      </c>
      <c r="IG22" s="27" t="s">
        <v>43</v>
      </c>
      <c r="IH22" s="27">
        <v>10</v>
      </c>
      <c r="II22" s="27" t="s">
        <v>37</v>
      </c>
    </row>
    <row r="23" spans="1:243" s="26" customFormat="1" ht="24.75" customHeight="1">
      <c r="A23" s="28" t="s">
        <v>44</v>
      </c>
      <c r="B23" s="29"/>
      <c r="C23" s="30"/>
      <c r="D23" s="62"/>
      <c r="E23" s="46"/>
      <c r="F23" s="46"/>
      <c r="G23" s="46"/>
      <c r="H23" s="47"/>
      <c r="I23" s="47"/>
      <c r="J23" s="47"/>
      <c r="K23" s="47"/>
      <c r="L23" s="48"/>
      <c r="BA23" s="49"/>
      <c r="BB23" s="49">
        <f>SUM(BB13:BB22)</f>
        <v>0</v>
      </c>
      <c r="BC23" s="25" t="str">
        <f>SpellNumber($E$2,BB23)</f>
        <v>INR Zero Only</v>
      </c>
      <c r="IE23" s="27">
        <v>4</v>
      </c>
      <c r="IF23" s="27" t="s">
        <v>42</v>
      </c>
      <c r="IG23" s="27" t="s">
        <v>45</v>
      </c>
      <c r="IH23" s="27">
        <v>10</v>
      </c>
      <c r="II23" s="27" t="s">
        <v>37</v>
      </c>
    </row>
    <row r="24" spans="1:243" s="38" customFormat="1" ht="54.75" customHeight="1" hidden="1">
      <c r="A24" s="29" t="s">
        <v>46</v>
      </c>
      <c r="B24" s="31"/>
      <c r="C24" s="32"/>
      <c r="D24" s="63"/>
      <c r="E24" s="43" t="s">
        <v>47</v>
      </c>
      <c r="F24" s="44"/>
      <c r="G24" s="33"/>
      <c r="H24" s="34"/>
      <c r="I24" s="34"/>
      <c r="J24" s="34"/>
      <c r="K24" s="35"/>
      <c r="L24" s="36"/>
      <c r="M24" s="37" t="s">
        <v>48</v>
      </c>
      <c r="O24" s="26"/>
      <c r="P24" s="26"/>
      <c r="Q24" s="26"/>
      <c r="R24" s="26"/>
      <c r="S24" s="26"/>
      <c r="BA24" s="39">
        <f>IF(ISBLANK(F24),0,IF(E24="Excess (+)",ROUND(BA23+(BA23*F24),2),IF(E24="Less (-)",ROUND(BA23+(BA23*F24*(-1)),2),0)))</f>
        <v>0</v>
      </c>
      <c r="BB24" s="40">
        <f>ROUND(BA24,0)</f>
        <v>0</v>
      </c>
      <c r="BC24" s="41" t="str">
        <f>SpellNumber(L24,BB24)</f>
        <v> Zero Only</v>
      </c>
      <c r="IE24" s="42"/>
      <c r="IF24" s="42"/>
      <c r="IG24" s="42"/>
      <c r="IH24" s="42"/>
      <c r="II24" s="42"/>
    </row>
    <row r="25" spans="1:243" s="38" customFormat="1" ht="43.5" customHeight="1">
      <c r="A25" s="28" t="s">
        <v>49</v>
      </c>
      <c r="B25" s="28"/>
      <c r="C25" s="72" t="str">
        <f>SpellNumber($E$2,BB23)</f>
        <v>INR Zero Only</v>
      </c>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IE25" s="42"/>
      <c r="IF25" s="42"/>
      <c r="IG25" s="42"/>
      <c r="IH25" s="42"/>
      <c r="II25" s="42"/>
    </row>
  </sheetData>
  <sheetProtection password="E491" sheet="1"/>
  <mergeCells count="8">
    <mergeCell ref="A9:BC9"/>
    <mergeCell ref="C25:BC25"/>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4">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22">
      <formula1>0</formula1>
      <formula2>999999999999999</formula2>
    </dataValidation>
    <dataValidation type="list" allowBlank="1" showInputMessage="1" showErrorMessage="1" sqref="L13:L22">
      <formula1>"INR"</formula1>
    </dataValidation>
    <dataValidation allowBlank="1" showInputMessage="1" showErrorMessage="1" promptTitle="Addition / Deduction" prompt="Please Choose the correct One" sqref="J13:J22">
      <formula1>0</formula1>
      <formula2>0</formula2>
    </dataValidation>
    <dataValidation type="list" showErrorMessage="1" sqref="I13:I22">
      <formula1>"Excess(+),Less(-)"</formula1>
      <formula2>0</formula2>
    </dataValidation>
    <dataValidation allowBlank="1" showInputMessage="1" showErrorMessage="1" promptTitle="Itemcode/Make" prompt="Please enter text" sqref="C13:C22">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2">
      <formula1>0</formula1>
      <formula2>999999999999999</formula2>
    </dataValidation>
    <dataValidation allowBlank="1" showInputMessage="1" showErrorMessage="1" promptTitle="Units" prompt="Please enter Units in text" sqref="E13:E22">
      <formula1>0</formula1>
      <formula2>0</formula2>
    </dataValidation>
    <dataValidation type="decimal" allowBlank="1" showInputMessage="1" showErrorMessage="1" promptTitle="Quantity" prompt="Please enter the Quantity for this item. " errorTitle="Invalid Entry" error="Only Numeric Values are allowed. " sqref="F13:F22 D13:D22">
      <formula1>0</formula1>
      <formula2>999999999999999</formula2>
    </dataValidation>
    <dataValidation type="list" allowBlank="1" showErrorMessage="1" sqref="K13:K22">
      <formula1>"Partial Conversion,Full Conversion"</formula1>
      <formula2>0</formula2>
    </dataValidation>
    <dataValidation type="decimal" allowBlank="1" showErrorMessage="1" errorTitle="Invalid Entry" error="Only Numeric Values are allowed. " sqref="A13:A22">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7" t="s">
        <v>50</v>
      </c>
      <c r="F6" s="77"/>
      <c r="G6" s="77"/>
      <c r="H6" s="77"/>
      <c r="I6" s="77"/>
      <c r="J6" s="77"/>
      <c r="K6" s="77"/>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2022-11-17T05:11:07Z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