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<sst xmlns="http://schemas.openxmlformats.org/spreadsheetml/2006/main" count="116" uniqueCount="58">
  <si>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</si>
  <si>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</si>
  <si>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</si>
  <si>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</si>
  <si>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</si>
  <si>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</si>
  <si>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</si>
  <si>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</si>
  <si>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</si>
  <si>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</si>
  <si>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</si>
  <si>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</si>
  <si>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</si>
  <si>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</si>
  <si>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</si>
  <si>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</si>
  <si>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</si>
  <si>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</si>
  <si>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</si>
  <si>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</si>
  <si>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</si>
  <si>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</si>
  <si>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</si>
  <si>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</si>
  <si>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</si>
  <si>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</si>
  <si>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</si>
  <si>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</si>
  <si>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</si>
  <si>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</si>
  <si>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</si>
  <si>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</si>
  <si>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</si>
  <si>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</si>
  <si>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</si>
  <si>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</si>
  <si>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</si>
  <si>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</si>
  <si>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</si>
  <si>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</si>
  <si>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</si>
  <si>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</si>
  <si>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</si>
  <si>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</si>
  <si>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</si>
  <si>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</si>
  <si>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</si>
  <si>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</si>
  <si>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</si>
  <si>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</si>
  <si>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</si>
  <si>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NOS</t>
  </si>
  <si>
    <t>Contract No:  &lt;IISER/22-23/EE-EO/RFQ-08&gt;</t>
  </si>
  <si>
    <t>Name of Work: &lt;Repair of STPs and Pumphouse Motor Pump Sets at IISER Mohali&gt;</t>
  </si>
  <si>
    <t>Repair of following Hp motor pump set including dismantling, motor rewinding with copper wire of suitable size, bearing change, greasing, new gasket and gland packing filling etc, reassembly including labour, material etc.</t>
  </si>
  <si>
    <t>10 Hp</t>
  </si>
  <si>
    <t>12.5Hp</t>
  </si>
  <si>
    <t>Repair of submersible sludge cutter motor pump set of capacity 1.5 - 2 Hp including motor rewinding with copper wire of sutiable size, mechanical seal change, bearing change, packing seal change, insulation oiling, including labour, material etc.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</si>
</sst>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u val="single"/>
      <sz val="16"/>
      <color indexed="10"/>
      <name val="Arial"/>
      <family val="2"/>
    </font>
    <font>
      <b/>
      <sz val="11"/>
      <color indexed="18"/>
      <name val="Arial"/>
      <family val="2"/>
    </font>
    <font>
      <sz val="10"/>
      <color indexed="8"/>
      <name val="Century Gothic"/>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0"/>
      <color rgb="FF000000"/>
      <name val="Century Gothic"/>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6"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vertical="top" wrapText="1"/>
      <protection/>
    </xf>
    <xf numFmtId="0" fontId="0" fillId="0" borderId="11" xfId="0" applyBorder="1" applyAlignment="1">
      <alignment horizontal="center" vertical="center"/>
    </xf>
    <xf numFmtId="0" fontId="68" fillId="0" borderId="11" xfId="0" applyFont="1" applyFill="1" applyBorder="1" applyAlignment="1">
      <alignment horizontal="center" vertical="center"/>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3" fillId="0" borderId="11" xfId="57" applyNumberFormat="1" applyFont="1" applyFill="1" applyBorder="1" applyAlignment="1">
      <alignment vertical="top"/>
      <protection/>
    </xf>
    <xf numFmtId="0" fontId="69"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0" fillId="34" borderId="11" xfId="59" applyNumberFormat="1" applyFont="1" applyFill="1" applyBorder="1" applyAlignment="1" applyProtection="1">
      <alignment vertical="center" wrapText="1"/>
      <protection locked="0"/>
    </xf>
    <xf numFmtId="0" fontId="71" fillId="34" borderId="11" xfId="64" applyNumberFormat="1" applyFont="1" applyFill="1" applyBorder="1" applyAlignment="1">
      <alignment horizontal="center" vertical="center"/>
    </xf>
    <xf numFmtId="0" fontId="69"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2"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4" fillId="0" borderId="11" xfId="0" applyFont="1" applyBorder="1" applyAlignment="1">
      <alignment horizontal="justify" vertical="top" wrapText="1"/>
    </xf>
    <xf numFmtId="0" fontId="74" fillId="0" borderId="11" xfId="0" applyFont="1" applyBorder="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0" zoomScaleNormal="70" zoomScalePageLayoutView="0" workbookViewId="0" topLeftCell="A1">
      <selection activeCell="M14" sqref="M14:M16"/>
    </sheetView>
  </sheetViews>
  <sheetFormatPr defaultColWidth="9.140625" defaultRowHeight="15"/>
  <cols>
    <col min="1" max="1" width="14.28125" style="19" customWidth="1"/>
    <col min="2" max="2" width="43.7109375" style="38" customWidth="1"/>
    <col min="3" max="3" width="7.28125" style="19" customWidth="1"/>
    <col min="4" max="4" width="7.57421875" style="19" customWidth="1"/>
    <col min="5" max="5" width="6.2812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9.85156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5" t="str">
        <f>B2&amp;" BoQ"</f>
        <v>Item Wise BoQ</v>
      </c>
      <c r="B1" s="65"/>
      <c r="C1" s="65"/>
      <c r="D1" s="65"/>
      <c r="E1" s="65"/>
      <c r="F1" s="65"/>
      <c r="G1" s="65"/>
      <c r="H1" s="65"/>
      <c r="I1" s="65"/>
      <c r="J1" s="65"/>
      <c r="K1" s="65"/>
      <c r="L1" s="65"/>
      <c r="O1" s="2"/>
      <c r="P1" s="2"/>
      <c r="Q1" s="3"/>
      <c r="IE1" s="3"/>
      <c r="IF1" s="3"/>
      <c r="IG1" s="3"/>
      <c r="IH1" s="3"/>
      <c r="II1" s="3"/>
    </row>
    <row r="2" spans="1:17" s="1" customFormat="1" ht="25.5" customHeight="1" hidden="1">
      <c r="A2" s="21" t="s">
        <v>3</v>
      </c>
      <c r="B2" s="36" t="s">
        <v>34</v>
      </c>
      <c r="C2" s="21" t="s">
        <v>4</v>
      </c>
      <c r="D2" s="21" t="s">
        <v>5</v>
      </c>
      <c r="E2" s="21" t="s">
        <v>6</v>
      </c>
      <c r="J2" s="4"/>
      <c r="K2" s="4"/>
      <c r="L2" s="4"/>
      <c r="O2" s="2"/>
      <c r="P2" s="2"/>
      <c r="Q2" s="3"/>
    </row>
    <row r="3" spans="1:243" s="1" customFormat="1" ht="30" customHeight="1" hidden="1">
      <c r="A3" s="1" t="s">
        <v>7</v>
      </c>
      <c r="B3" s="37"/>
      <c r="IE3" s="3"/>
      <c r="IF3" s="3"/>
      <c r="IG3" s="3"/>
      <c r="IH3" s="3"/>
      <c r="II3" s="3"/>
    </row>
    <row r="4" spans="1:243" s="5" customFormat="1" ht="30" customHeight="1">
      <c r="A4" s="66" t="s">
        <v>36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 customHeight="1">
      <c r="A5" s="66" t="s">
        <v>53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6"/>
      <c r="IF5" s="6"/>
      <c r="IG5" s="6"/>
      <c r="IH5" s="6"/>
      <c r="II5" s="6"/>
    </row>
    <row r="6" spans="1:243" s="5" customFormat="1" ht="30" customHeight="1">
      <c r="A6" s="66" t="s">
        <v>52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6"/>
      <c r="IF6" s="6"/>
      <c r="IG6" s="6"/>
      <c r="IH6" s="6"/>
      <c r="II6" s="6"/>
    </row>
    <row r="7" spans="1:243" s="5"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61.5" customHeight="1">
      <c r="A8" s="22" t="s">
        <v>39</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1" t="s">
        <v>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9" t="s">
        <v>16</v>
      </c>
      <c r="C11" s="39" t="s">
        <v>1</v>
      </c>
      <c r="D11" s="39" t="s">
        <v>17</v>
      </c>
      <c r="E11" s="39" t="s">
        <v>18</v>
      </c>
      <c r="F11" s="39" t="s">
        <v>46</v>
      </c>
      <c r="G11" s="39"/>
      <c r="H11" s="39"/>
      <c r="I11" s="39" t="s">
        <v>19</v>
      </c>
      <c r="J11" s="39" t="s">
        <v>20</v>
      </c>
      <c r="K11" s="39" t="s">
        <v>21</v>
      </c>
      <c r="L11" s="39" t="s">
        <v>22</v>
      </c>
      <c r="M11" s="40" t="s">
        <v>50</v>
      </c>
      <c r="N11" s="39" t="s">
        <v>47</v>
      </c>
      <c r="O11" s="39" t="s">
        <v>48</v>
      </c>
      <c r="P11" s="39" t="s">
        <v>45</v>
      </c>
      <c r="Q11" s="39" t="s">
        <v>44</v>
      </c>
      <c r="R11" s="39" t="s">
        <v>43</v>
      </c>
      <c r="S11" s="39" t="s">
        <v>42</v>
      </c>
      <c r="T11" s="39" t="s">
        <v>41</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40</v>
      </c>
      <c r="BB11" s="41" t="s">
        <v>49</v>
      </c>
      <c r="BC11" s="42"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92.25" customHeight="1">
      <c r="A13" s="28">
        <v>1</v>
      </c>
      <c r="B13" s="73" t="s">
        <v>54</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ht="28.5">
      <c r="A14" s="28">
        <v>2</v>
      </c>
      <c r="B14" s="74" t="s">
        <v>55</v>
      </c>
      <c r="C14" s="35" t="s">
        <v>24</v>
      </c>
      <c r="D14" s="43">
        <v>3</v>
      </c>
      <c r="E14" s="44" t="s">
        <v>51</v>
      </c>
      <c r="F14" s="34"/>
      <c r="G14" s="31"/>
      <c r="H14" s="31"/>
      <c r="I14" s="29" t="s">
        <v>26</v>
      </c>
      <c r="J14" s="30">
        <f>IF(I14="Less(-)",-1,1)</f>
        <v>1</v>
      </c>
      <c r="K14" s="31" t="s">
        <v>35</v>
      </c>
      <c r="L14" s="31" t="s">
        <v>6</v>
      </c>
      <c r="M14" s="33"/>
      <c r="N14" s="31"/>
      <c r="O14" s="31"/>
      <c r="P14" s="32"/>
      <c r="Q14" s="31"/>
      <c r="R14" s="31"/>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45">
        <f>D14*M14</f>
        <v>0</v>
      </c>
      <c r="BB14" s="46">
        <f>BA14+SUM(N14:AZ14)</f>
        <v>0</v>
      </c>
      <c r="BC14" s="23" t="str">
        <f>SpellNumber(L14,BB14)</f>
        <v>INR Zero Only</v>
      </c>
    </row>
    <row r="15" spans="1:55" ht="21" customHeight="1">
      <c r="A15" s="28">
        <v>3</v>
      </c>
      <c r="B15" s="74" t="s">
        <v>56</v>
      </c>
      <c r="C15" s="35" t="s">
        <v>28</v>
      </c>
      <c r="D15" s="43">
        <v>3</v>
      </c>
      <c r="E15" s="44" t="s">
        <v>51</v>
      </c>
      <c r="F15" s="34"/>
      <c r="G15" s="31"/>
      <c r="H15" s="31"/>
      <c r="I15" s="29" t="s">
        <v>26</v>
      </c>
      <c r="J15" s="30">
        <f>IF(I15="Less(-)",-1,1)</f>
        <v>1</v>
      </c>
      <c r="K15" s="31" t="s">
        <v>35</v>
      </c>
      <c r="L15" s="31" t="s">
        <v>6</v>
      </c>
      <c r="M15" s="33"/>
      <c r="N15" s="31"/>
      <c r="O15" s="31"/>
      <c r="P15" s="32"/>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45">
        <f>D15*M15</f>
        <v>0</v>
      </c>
      <c r="BB15" s="46">
        <f>BA15+SUM(N15:AZ15)</f>
        <v>0</v>
      </c>
      <c r="BC15" s="23" t="str">
        <f>SpellNumber(L15,BB15)</f>
        <v>INR Zero Only</v>
      </c>
    </row>
    <row r="16" spans="1:55" ht="108" customHeight="1">
      <c r="A16" s="28">
        <v>4</v>
      </c>
      <c r="B16" s="73" t="s">
        <v>57</v>
      </c>
      <c r="C16" s="35" t="s">
        <v>29</v>
      </c>
      <c r="D16" s="43">
        <v>8</v>
      </c>
      <c r="E16" s="44" t="s">
        <v>51</v>
      </c>
      <c r="F16" s="34"/>
      <c r="G16" s="31"/>
      <c r="H16" s="31"/>
      <c r="I16" s="29" t="s">
        <v>26</v>
      </c>
      <c r="J16" s="30">
        <f>IF(I16="Less(-)",-1,1)</f>
        <v>1</v>
      </c>
      <c r="K16" s="31" t="s">
        <v>35</v>
      </c>
      <c r="L16" s="31" t="s">
        <v>6</v>
      </c>
      <c r="M16" s="33"/>
      <c r="N16" s="31"/>
      <c r="O16" s="31"/>
      <c r="P16" s="32"/>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45">
        <f>D16*M16</f>
        <v>0</v>
      </c>
      <c r="BB16" s="46">
        <f>BA16+SUM(N16:AZ16)</f>
        <v>0</v>
      </c>
      <c r="BC16" s="23" t="str">
        <f>SpellNumber(L16,BB16)</f>
        <v>INR Zero Only</v>
      </c>
    </row>
    <row r="17" spans="1:243" s="15" customFormat="1" ht="24.75" customHeight="1">
      <c r="A17" s="24" t="s">
        <v>31</v>
      </c>
      <c r="B17" s="24"/>
      <c r="C17" s="47"/>
      <c r="D17" s="47"/>
      <c r="E17" s="47"/>
      <c r="F17" s="47"/>
      <c r="G17" s="47"/>
      <c r="H17" s="48"/>
      <c r="I17" s="48"/>
      <c r="J17" s="48"/>
      <c r="K17" s="48"/>
      <c r="L17" s="47"/>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27">
        <f>SUM(BA13:BA16)</f>
        <v>0</v>
      </c>
      <c r="BB17" s="27">
        <f>SUM(BB13:BB16)</f>
        <v>0</v>
      </c>
      <c r="BC17" s="23" t="str">
        <f>SpellNumber($E$2,BB17)</f>
        <v>INR Zero Only</v>
      </c>
      <c r="IE17" s="16">
        <v>4</v>
      </c>
      <c r="IF17" s="16" t="s">
        <v>27</v>
      </c>
      <c r="IG17" s="16" t="s">
        <v>30</v>
      </c>
      <c r="IH17" s="16">
        <v>10</v>
      </c>
      <c r="II17" s="16" t="s">
        <v>25</v>
      </c>
    </row>
    <row r="18" spans="1:243" s="17" customFormat="1" ht="54.75" customHeight="1" hidden="1">
      <c r="A18" s="24" t="s">
        <v>38</v>
      </c>
      <c r="B18" s="24"/>
      <c r="C18" s="50"/>
      <c r="D18" s="51"/>
      <c r="E18" s="52" t="s">
        <v>32</v>
      </c>
      <c r="F18" s="53"/>
      <c r="G18" s="54"/>
      <c r="H18" s="55"/>
      <c r="I18" s="55"/>
      <c r="J18" s="55"/>
      <c r="K18" s="56"/>
      <c r="L18" s="57"/>
      <c r="M18" s="58" t="s">
        <v>33</v>
      </c>
      <c r="N18" s="55"/>
      <c r="O18" s="49"/>
      <c r="P18" s="49"/>
      <c r="Q18" s="49"/>
      <c r="R18" s="49"/>
      <c r="S18" s="49"/>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9">
        <f>IF(ISBLANK(F18),0,IF(E18="Excess (+)",ROUND(BA17+(BA17*F18),2),IF(E18="Less (-)",ROUND(BA17+(BA17*F18*(-1)),2),0)))</f>
        <v>0</v>
      </c>
      <c r="BB18" s="60">
        <f>ROUND(BA18,0)</f>
        <v>0</v>
      </c>
      <c r="BC18" s="23" t="str">
        <f>SpellNumber(L18,BB18)</f>
        <v> Zero Only</v>
      </c>
      <c r="IE18" s="18"/>
      <c r="IF18" s="18"/>
      <c r="IG18" s="18"/>
      <c r="IH18" s="18"/>
      <c r="II18" s="18"/>
    </row>
    <row r="19" spans="1:243" s="17" customFormat="1" ht="43.5" customHeight="1">
      <c r="A19" s="24" t="s">
        <v>37</v>
      </c>
      <c r="B19" s="24"/>
      <c r="C19" s="64" t="str">
        <f>SpellNumber($E$2,BB17)</f>
        <v>INR Zero Only</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IE19" s="18"/>
      <c r="IF19" s="18"/>
      <c r="IG19" s="18"/>
      <c r="IH19" s="18"/>
      <c r="II19" s="18"/>
    </row>
    <row r="20" spans="2:243" s="12" customFormat="1" ht="15">
      <c r="B20" s="15"/>
      <c r="C20" s="19"/>
      <c r="D20" s="19"/>
      <c r="E20" s="19"/>
      <c r="F20" s="19"/>
      <c r="G20" s="19"/>
      <c r="H20" s="19"/>
      <c r="I20" s="19"/>
      <c r="J20" s="19"/>
      <c r="K20" s="19"/>
      <c r="L20" s="19"/>
      <c r="M20" s="19"/>
      <c r="O20" s="19"/>
      <c r="BA20" s="19"/>
      <c r="BC20" s="19"/>
      <c r="IE20" s="13"/>
      <c r="IF20" s="13"/>
      <c r="IG20" s="13"/>
      <c r="IH20" s="13"/>
      <c r="II20" s="13"/>
    </row>
  </sheetData>
  <sheetProtection password="E491" sheet="1" selectLockedCells="1"/>
  <mergeCells count="8">
    <mergeCell ref="A9:BC9"/>
    <mergeCell ref="C19:BC19"/>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allowBlank="1" showInputMessage="1" showErrorMessage="1" promptTitle="Rate Entry" prompt="Please enter the Other Taxes2 in Rupees for this item. " errorTitle="Invaid Entry" error="Only Numeric Values are allowed. " sqref="N14:O16">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6">
      <formula1>0</formula1>
      <formula2>999999999999999</formula2>
    </dataValidation>
    <dataValidation allowBlank="1" showInputMessage="1" showErrorMessage="1" promptTitle="Addition / Deduction" prompt="Please Choose the correct One" sqref="J14:J16"/>
    <dataValidation type="list" showInputMessage="1" showErrorMessage="1" sqref="I14:I16">
      <formula1>"Excess(+), Less(-)"</formula1>
    </dataValidation>
    <dataValidation type="decimal" allowBlank="1" showInputMessage="1" showErrorMessage="1" promptTitle="Rate Entry" prompt="Please enter the Excise Duty Category in Rupees for this item. " errorTitle="Invaid Entry" error="Only Numeric Values are allowed. " sqref="R14: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6">
      <formula1>0</formula1>
      <formula2>999999999999999</formula2>
    </dataValidation>
    <dataValidation type="list" allowBlank="1" showInputMessage="1" showErrorMessage="1" sqref="K14:K16">
      <formula1>"Partial Conversion, Full Conversion"</formula1>
    </dataValidation>
    <dataValidation type="list" allowBlank="1" showInputMessage="1" showErrorMessage="1" sqref="L14:L16">
      <formula1>"INR"</formula1>
    </dataValidation>
    <dataValidation allowBlank="1" showInputMessage="1" showErrorMessage="1" promptTitle="Itemcode/Make" prompt="Please enter text" sqref="C14:C16"/>
    <dataValidation type="decimal" allowBlank="1" showInputMessage="1" showErrorMessage="1" prompt="Quantity - Please enter the Quantity for this item. " sqref="D14:D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2022-09-09T12:55:00Z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m4UAOQLBq8utOjkjDem+EZ2ZNzA=</vt:lpwstr>
  </property>
</Properties>
</file>