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<sst xmlns="http://schemas.openxmlformats.org/spreadsheetml/2006/main" count="133" uniqueCount="61">
  <si>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</si>
  <si>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</si>
  <si>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</si>
  <si>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</si>
  <si>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</si>
  <si>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</si>
  <si>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</si>
  <si>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</si>
  <si>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</si>
  <si>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</si>
  <si>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</si>
  <si>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</si>
  <si>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</si>
  <si>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</si>
  <si>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</si>
  <si>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</si>
  <si>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</si>
  <si>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</si>
  <si>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</si>
  <si>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</si>
  <si>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</si>
  <si>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</si>
  <si>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</si>
  <si>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</si>
  <si>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</si>
  <si>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</si>
  <si>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</si>
  <si>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</si>
  <si>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</si>
  <si>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</si>
  <si>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</si>
  <si>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</si>
  <si>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</si>
  <si>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</si>
  <si>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</si>
  <si>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</si>
  <si>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</si>
  <si>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</si>
  <si>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</si>
  <si>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</si>
  <si>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</si>
  <si>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</si>
  <si>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</si>
  <si>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</si>
  <si>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</si>
  <si>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</si>
  <si>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</si>
  <si>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</si>
  <si>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</si>
  <si>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</si>
  <si>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</si>
  <si>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</si>
  <si>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</si>
  <si>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Name of Work: &lt;Replacement of console panel, etc in LH-7 of Lecture Hall Complex at IISER Mohali&gt;</t>
  </si>
  <si>
    <t>Contract No:  &lt;IISER/EE-EO/22-23/MISC-06&gt;</t>
  </si>
  <si>
    <t>Supply   installation   testing   &amp;   commissioning   of   LED Profile Light   :   Light   Source:   200W   LED,   LED   Color: WW   2    in 1(150W),   DMX   512   Color   Rendering   Index: Ra   92,   Zoom Range:     18°-42°,     Strobe:     1-25 times/sec,     IP     20,     Power Consumption:  220W/320W, Colour Temperature: 3200K, Power Supply: AC 100-260V, 50/60 Hz . Make- bharat stage service/pls/Cana ra lighting</t>
  </si>
  <si>
    <t>Supply   of Sharpy10r,230 w light beam lamp   input power suply 50-60Hz 100-240,power 350-400w. Make bharat stage service/pls/Cana ra lighting</t>
  </si>
  <si>
    <t>Supply   of 8 Channel DMX Splitter   opto osolated RDM enabled DMX Splitter unit complete with power   In and safety Fuse , 4 Output channel 3 pin XLR   in and out supporting DMX operation as per DMX 512 PROTOCOL with all alied item for erection as per sectification of EIC . Make bharat stage service/pls/Cana ra lighting</t>
  </si>
  <si>
    <t>supply   OF Mini Pearl 1024 Channels DMX Controller for Professionals DMX 512 Console for Stage Moving Head Light DJ Lighting, W/Flight Case IMRELAX,1024 DMX channels, 96 fixture, supporting FAT32 USB Memory,10 scenes and 5 built-in shapes are able to output simultaneously; sliders can be used to output scenes and adjust the intensity of the dimmer channels in the scenes.,Compatible with the library in Avolite Pearl R20 format and features built-in shape effects of pan/tilt circle, RGB rainbow, beam dimming wave, etc. Make bharat stage service/pls/Cana ra lighting</t>
  </si>
  <si>
    <t>Supply of   OF DMX DATA SIGNAL POINT WIRING : Using 2 core pvc insulated 22AWG Multi standed CU.Cond high speed data cable designed for EIA485 : Lowcapacitance ,twested paie shielded ; FHDPE INSULATION- STARTING FROM DMXSplitter to each Light bar -either sides, side Ladder s and floor point ,as per specification of EIC. Make Rodel /chetan/oci</t>
  </si>
  <si>
    <t>Supply of Wiring for Direct points Using PVC Insulated Finolex 1.5 sqmm 3Core frls Cu. Cond. Cable For 2 socket /box ;starting from the supplied MCB Box/Panel , Having 10ASP MCB s ,to the Lighting bar /tree or stage point : terminated at Junction box with 2xShucko   16 AMP..Socket /per point. Make Havells/ kei/ poly cab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</si>
</sst>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71" fillId="0" borderId="11" xfId="59" applyNumberFormat="1" applyFont="1" applyFill="1" applyBorder="1" applyAlignment="1">
      <alignment horizontal="center" vertical="center" wrapText="1" readingOrder="1"/>
      <protection/>
    </xf>
    <xf numFmtId="0" fontId="66"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72" fillId="0" borderId="11" xfId="0" applyFont="1" applyBorder="1" applyAlignment="1">
      <alignment vertical="top" wrapText="1"/>
    </xf>
    <xf numFmtId="0" fontId="0" fillId="0" borderId="11" xfId="0" applyBorder="1" applyAlignment="1">
      <alignment horizontal="center" vertical="center"/>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2"/>
  <sheetViews>
    <sheetView showGridLines="0" zoomScale="70" zoomScaleNormal="70" zoomScalePageLayoutView="0" workbookViewId="0" topLeftCell="A16">
      <selection activeCell="L16" sqref="L16"/>
    </sheetView>
  </sheetViews>
  <sheetFormatPr defaultColWidth="9.140625" defaultRowHeight="15"/>
  <cols>
    <col min="1" max="1" width="14.28125" style="21" customWidth="1"/>
    <col min="2" max="2" width="64.140625" style="62"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60" t="s">
        <v>35</v>
      </c>
      <c r="C2" s="23" t="s">
        <v>4</v>
      </c>
      <c r="D2" s="23" t="s">
        <v>5</v>
      </c>
      <c r="E2" s="23" t="s">
        <v>6</v>
      </c>
      <c r="J2" s="4"/>
      <c r="K2" s="4"/>
      <c r="L2" s="4"/>
      <c r="O2" s="2"/>
      <c r="P2" s="2"/>
      <c r="Q2" s="3"/>
    </row>
    <row r="3" spans="1:243" s="1" customFormat="1" ht="30" customHeight="1" hidden="1">
      <c r="A3" s="1" t="s">
        <v>7</v>
      </c>
      <c r="B3" s="61"/>
      <c r="IE3" s="3"/>
      <c r="IF3" s="3"/>
      <c r="IG3" s="3"/>
      <c r="IH3" s="3"/>
      <c r="II3" s="3"/>
    </row>
    <row r="4" spans="1:243" s="5" customFormat="1" ht="30" customHeight="1">
      <c r="A4" s="73" t="s">
        <v>37</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54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40</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47</v>
      </c>
      <c r="G11" s="42"/>
      <c r="H11" s="42"/>
      <c r="I11" s="42" t="s">
        <v>19</v>
      </c>
      <c r="J11" s="42" t="s">
        <v>20</v>
      </c>
      <c r="K11" s="42" t="s">
        <v>21</v>
      </c>
      <c r="L11" s="42" t="s">
        <v>22</v>
      </c>
      <c r="M11" s="43" t="s">
        <v>52</v>
      </c>
      <c r="N11" s="42" t="s">
        <v>48</v>
      </c>
      <c r="O11" s="42" t="s">
        <v>49</v>
      </c>
      <c r="P11" s="42" t="s">
        <v>46</v>
      </c>
      <c r="Q11" s="42" t="s">
        <v>45</v>
      </c>
      <c r="R11" s="42" t="s">
        <v>44</v>
      </c>
      <c r="S11" s="42" t="s">
        <v>43</v>
      </c>
      <c r="T11" s="42" t="s">
        <v>42</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41</v>
      </c>
      <c r="BB11" s="44" t="s">
        <v>51</v>
      </c>
      <c r="BC11" s="45" t="s">
        <v>23</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126.75" customHeight="1">
      <c r="A13" s="50">
        <v>1</v>
      </c>
      <c r="B13" s="64" t="s">
        <v>55</v>
      </c>
      <c r="C13" s="59" t="s">
        <v>24</v>
      </c>
      <c r="D13" s="65">
        <v>4</v>
      </c>
      <c r="E13" s="65" t="s">
        <v>25</v>
      </c>
      <c r="F13" s="58"/>
      <c r="G13" s="53"/>
      <c r="H13" s="53"/>
      <c r="I13" s="51" t="s">
        <v>26</v>
      </c>
      <c r="J13" s="52">
        <f aca="true" t="shared" si="0" ref="J13:J18">IF(I13="Less(-)",-1,1)</f>
        <v>1</v>
      </c>
      <c r="K13" s="53" t="s">
        <v>36</v>
      </c>
      <c r="L13" s="53" t="s">
        <v>6</v>
      </c>
      <c r="M13" s="57"/>
      <c r="N13" s="53"/>
      <c r="O13" s="53"/>
      <c r="P13" s="55"/>
      <c r="Q13" s="53"/>
      <c r="R13" s="53"/>
      <c r="S13" s="5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6">
        <f aca="true" t="shared" si="1" ref="BA13:BA18">D13*M13</f>
        <v>0</v>
      </c>
      <c r="BB13" s="63">
        <f aca="true" t="shared" si="2" ref="BB13:BB18">BA13+SUM(N13:AZ13)</f>
        <v>0</v>
      </c>
      <c r="BC13" s="25" t="str">
        <f aca="true" t="shared" si="3" ref="BC13:BC18">SpellNumber(L13,BB13)</f>
        <v>INR Zero Only</v>
      </c>
    </row>
    <row r="14" spans="1:55" ht="63.75" customHeight="1">
      <c r="A14" s="50">
        <v>2</v>
      </c>
      <c r="B14" s="64" t="s">
        <v>56</v>
      </c>
      <c r="C14" s="59" t="s">
        <v>28</v>
      </c>
      <c r="D14" s="65">
        <v>1</v>
      </c>
      <c r="E14" s="65" t="s">
        <v>25</v>
      </c>
      <c r="F14" s="58"/>
      <c r="G14" s="53"/>
      <c r="H14" s="53"/>
      <c r="I14" s="51" t="s">
        <v>26</v>
      </c>
      <c r="J14" s="52">
        <f t="shared" si="0"/>
        <v>1</v>
      </c>
      <c r="K14" s="53" t="s">
        <v>36</v>
      </c>
      <c r="L14" s="53" t="s">
        <v>6</v>
      </c>
      <c r="M14" s="57"/>
      <c r="N14" s="53"/>
      <c r="O14" s="53"/>
      <c r="P14" s="55"/>
      <c r="Q14" s="53"/>
      <c r="R14" s="53"/>
      <c r="S14" s="5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6">
        <f t="shared" si="1"/>
        <v>0</v>
      </c>
      <c r="BB14" s="63">
        <f t="shared" si="2"/>
        <v>0</v>
      </c>
      <c r="BC14" s="25" t="str">
        <f t="shared" si="3"/>
        <v>INR Zero Only</v>
      </c>
    </row>
    <row r="15" spans="1:55" ht="111" customHeight="1">
      <c r="A15" s="50">
        <v>3</v>
      </c>
      <c r="B15" s="64" t="s">
        <v>57</v>
      </c>
      <c r="C15" s="59" t="s">
        <v>29</v>
      </c>
      <c r="D15" s="65">
        <v>1</v>
      </c>
      <c r="E15" s="65" t="s">
        <v>25</v>
      </c>
      <c r="F15" s="58"/>
      <c r="G15" s="53"/>
      <c r="H15" s="53"/>
      <c r="I15" s="51" t="s">
        <v>26</v>
      </c>
      <c r="J15" s="52">
        <f t="shared" si="0"/>
        <v>1</v>
      </c>
      <c r="K15" s="53" t="s">
        <v>36</v>
      </c>
      <c r="L15" s="53" t="s">
        <v>6</v>
      </c>
      <c r="M15" s="57"/>
      <c r="N15" s="53"/>
      <c r="O15" s="53"/>
      <c r="P15" s="55"/>
      <c r="Q15" s="53"/>
      <c r="R15" s="53"/>
      <c r="S15" s="5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6">
        <f t="shared" si="1"/>
        <v>0</v>
      </c>
      <c r="BB15" s="63">
        <f t="shared" si="2"/>
        <v>0</v>
      </c>
      <c r="BC15" s="25" t="str">
        <f t="shared" si="3"/>
        <v>INR Zero Only</v>
      </c>
    </row>
    <row r="16" spans="1:55" ht="171" customHeight="1">
      <c r="A16" s="50">
        <v>4</v>
      </c>
      <c r="B16" s="64" t="s">
        <v>58</v>
      </c>
      <c r="C16" s="59" t="s">
        <v>30</v>
      </c>
      <c r="D16" s="65">
        <v>1</v>
      </c>
      <c r="E16" s="65" t="s">
        <v>25</v>
      </c>
      <c r="F16" s="58"/>
      <c r="G16" s="53"/>
      <c r="H16" s="53"/>
      <c r="I16" s="51" t="s">
        <v>26</v>
      </c>
      <c r="J16" s="52">
        <f t="shared" si="0"/>
        <v>1</v>
      </c>
      <c r="K16" s="53" t="s">
        <v>36</v>
      </c>
      <c r="L16" s="53" t="s">
        <v>6</v>
      </c>
      <c r="M16" s="57"/>
      <c r="N16" s="53"/>
      <c r="O16" s="53"/>
      <c r="P16" s="55"/>
      <c r="Q16" s="53"/>
      <c r="R16" s="53"/>
      <c r="S16" s="5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6">
        <f t="shared" si="1"/>
        <v>0</v>
      </c>
      <c r="BB16" s="63">
        <f t="shared" si="2"/>
        <v>0</v>
      </c>
      <c r="BC16" s="25" t="str">
        <f t="shared" si="3"/>
        <v>INR Zero Only</v>
      </c>
    </row>
    <row r="17" spans="1:55" ht="111.75" customHeight="1">
      <c r="A17" s="50">
        <v>5</v>
      </c>
      <c r="B17" s="64" t="s">
        <v>60</v>
      </c>
      <c r="C17" s="59" t="s">
        <v>31</v>
      </c>
      <c r="D17" s="65">
        <v>6</v>
      </c>
      <c r="E17" s="65" t="s">
        <v>25</v>
      </c>
      <c r="F17" s="58"/>
      <c r="G17" s="53"/>
      <c r="H17" s="53"/>
      <c r="I17" s="51" t="s">
        <v>26</v>
      </c>
      <c r="J17" s="52">
        <f t="shared" si="0"/>
        <v>1</v>
      </c>
      <c r="K17" s="53" t="s">
        <v>36</v>
      </c>
      <c r="L17" s="53" t="s">
        <v>6</v>
      </c>
      <c r="M17" s="57"/>
      <c r="N17" s="53"/>
      <c r="O17" s="53"/>
      <c r="P17" s="55"/>
      <c r="Q17" s="53"/>
      <c r="R17" s="53"/>
      <c r="S17" s="5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6">
        <f t="shared" si="1"/>
        <v>0</v>
      </c>
      <c r="BB17" s="63">
        <f t="shared" si="2"/>
        <v>0</v>
      </c>
      <c r="BC17" s="25" t="str">
        <f t="shared" si="3"/>
        <v>INR Zero Only</v>
      </c>
    </row>
    <row r="18" spans="1:55" ht="133.5" customHeight="1">
      <c r="A18" s="50">
        <v>6</v>
      </c>
      <c r="B18" s="64" t="s">
        <v>59</v>
      </c>
      <c r="C18" s="59" t="s">
        <v>50</v>
      </c>
      <c r="D18" s="65">
        <v>6</v>
      </c>
      <c r="E18" s="65" t="s">
        <v>25</v>
      </c>
      <c r="F18" s="58"/>
      <c r="G18" s="53"/>
      <c r="H18" s="53"/>
      <c r="I18" s="51" t="s">
        <v>26</v>
      </c>
      <c r="J18" s="52">
        <f t="shared" si="0"/>
        <v>1</v>
      </c>
      <c r="K18" s="53" t="s">
        <v>36</v>
      </c>
      <c r="L18" s="53" t="s">
        <v>6</v>
      </c>
      <c r="M18" s="57"/>
      <c r="N18" s="53"/>
      <c r="O18" s="53"/>
      <c r="P18" s="55"/>
      <c r="Q18" s="53"/>
      <c r="R18" s="53"/>
      <c r="S18" s="5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6">
        <f t="shared" si="1"/>
        <v>0</v>
      </c>
      <c r="BB18" s="63">
        <f t="shared" si="2"/>
        <v>0</v>
      </c>
      <c r="BC18" s="25" t="str">
        <f t="shared" si="3"/>
        <v>INR Zero Only</v>
      </c>
    </row>
    <row r="19" spans="1:243" s="15" customFormat="1" ht="24.75" customHeight="1">
      <c r="A19" s="26" t="s">
        <v>32</v>
      </c>
      <c r="B19" s="27"/>
      <c r="C19" s="28"/>
      <c r="D19" s="29"/>
      <c r="E19" s="29"/>
      <c r="F19" s="29"/>
      <c r="G19" s="29"/>
      <c r="H19" s="30"/>
      <c r="I19" s="30"/>
      <c r="J19" s="30"/>
      <c r="K19" s="30"/>
      <c r="L19" s="31"/>
      <c r="BA19" s="49">
        <f>SUM(BA13:BA18)</f>
        <v>0</v>
      </c>
      <c r="BB19" s="49">
        <f>SUM(BB13:BB18)</f>
        <v>0</v>
      </c>
      <c r="BC19" s="25" t="str">
        <f>SpellNumber($E$2,BB19)</f>
        <v>INR Zero Only</v>
      </c>
      <c r="IE19" s="16">
        <v>4</v>
      </c>
      <c r="IF19" s="16" t="s">
        <v>27</v>
      </c>
      <c r="IG19" s="16" t="s">
        <v>31</v>
      </c>
      <c r="IH19" s="16">
        <v>10</v>
      </c>
      <c r="II19" s="16" t="s">
        <v>25</v>
      </c>
    </row>
    <row r="20" spans="1:243" s="19" customFormat="1" ht="54.75" customHeight="1" hidden="1">
      <c r="A20" s="27" t="s">
        <v>39</v>
      </c>
      <c r="B20" s="32"/>
      <c r="C20" s="17"/>
      <c r="D20" s="33"/>
      <c r="E20" s="34" t="s">
        <v>33</v>
      </c>
      <c r="F20" s="47"/>
      <c r="G20" s="35"/>
      <c r="H20" s="18"/>
      <c r="I20" s="18"/>
      <c r="J20" s="18"/>
      <c r="K20" s="36"/>
      <c r="L20" s="37"/>
      <c r="M20" s="38" t="s">
        <v>34</v>
      </c>
      <c r="O20" s="15"/>
      <c r="P20" s="15"/>
      <c r="Q20" s="15"/>
      <c r="R20" s="15"/>
      <c r="S20" s="15"/>
      <c r="BA20" s="48">
        <f>IF(ISBLANK(F20),0,IF(E20="Excess (+)",ROUND(BA19+(BA19*F20),2),IF(E20="Less (-)",ROUND(BA19+(BA19*F20*(-1)),2),0)))</f>
        <v>0</v>
      </c>
      <c r="BB20" s="39">
        <f>ROUND(BA20,0)</f>
        <v>0</v>
      </c>
      <c r="BC20" s="40" t="str">
        <f>SpellNumber(L20,BB20)</f>
        <v> Zero Only</v>
      </c>
      <c r="IE20" s="20"/>
      <c r="IF20" s="20"/>
      <c r="IG20" s="20"/>
      <c r="IH20" s="20"/>
      <c r="II20" s="20"/>
    </row>
    <row r="21" spans="1:243" s="19" customFormat="1" ht="43.5" customHeight="1">
      <c r="A21" s="26" t="s">
        <v>38</v>
      </c>
      <c r="B21" s="26"/>
      <c r="C21" s="69" t="str">
        <f>SpellNumber($E$2,BB19)</f>
        <v>INR Zero Only</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1"/>
      <c r="IE21" s="20"/>
      <c r="IF21" s="20"/>
      <c r="IG21" s="20"/>
      <c r="IH21" s="20"/>
      <c r="II21" s="20"/>
    </row>
    <row r="22" spans="2:243" s="12" customFormat="1" ht="15">
      <c r="B22" s="15"/>
      <c r="C22" s="21"/>
      <c r="D22" s="21"/>
      <c r="E22" s="21"/>
      <c r="F22" s="21"/>
      <c r="G22" s="21"/>
      <c r="H22" s="21"/>
      <c r="I22" s="21"/>
      <c r="J22" s="21"/>
      <c r="K22" s="21"/>
      <c r="L22" s="21"/>
      <c r="M22" s="21"/>
      <c r="O22" s="21"/>
      <c r="BA22" s="21"/>
      <c r="BC22" s="21"/>
      <c r="IE22" s="13"/>
      <c r="IF22" s="13"/>
      <c r="IG22" s="13"/>
      <c r="IH22" s="13"/>
      <c r="II22" s="13"/>
    </row>
  </sheetData>
  <sheetProtection password="E491" sheet="1" selectLockedCells="1"/>
  <mergeCells count="8">
    <mergeCell ref="A9:BC9"/>
    <mergeCell ref="C21:BC21"/>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promptTitle="Rate Entry" prompt="Please enter VAT charges in Rupees for this item. " errorTitle="Invaid Entry" error="Only Numeric Values are allowed. " sqref="M13:M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InputMessage="1" showErrorMessage="1" sqref="K13:K18">
      <formula1>"Partial Conversion, Full Conversion"</formula1>
    </dataValidation>
    <dataValidation allowBlank="1" showInputMessage="1" showErrorMessage="1" promptTitle="Itemcode/Make" prompt="Please enter text" sqref="C13:C18"/>
    <dataValidation type="decimal" allowBlank="1" showInputMessage="1" showErrorMessage="1" prompt="Quantity - Please enter the Quantity for this item. " sqref="D13:D18">
      <formula1>0</formula1>
      <formula2>999999999999999</formula2>
    </dataValidation>
    <dataValidation type="list" allowBlank="1" showInputMessage="1" showErrorMessage="1" sqref="L13:L18">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2022-07-14T07:54:59Z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