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<sst xmlns="http://schemas.openxmlformats.org/spreadsheetml/2006/main" count="218" uniqueCount="103">
  <si>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</si>
  <si>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</si>
  <si>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</si>
  <si>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</si>
  <si>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</si>
  <si>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</si>
  <si>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</si>
  <si>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</si>
  <si>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</si>
  <si>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</si>
  <si>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</si>
  <si>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</si>
  <si>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</si>
  <si>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</si>
  <si>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</si>
  <si>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</si>
  <si>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</si>
  <si>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</si>
  <si>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</si>
  <si>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</si>
  <si>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</si>
  <si>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</si>
  <si>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</si>
  <si>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</si>
  <si>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</si>
  <si>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</si>
  <si>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</si>
  <si>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</si>
  <si>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</si>
  <si>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</si>
  <si>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</si>
  <si>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</si>
  <si>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</si>
  <si>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</si>
  <si>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</si>
  <si>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</si>
  <si>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</si>
  <si>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</si>
  <si>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</si>
  <si>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</si>
  <si>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</si>
  <si>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</si>
  <si>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</si>
  <si>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</si>
  <si>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</si>
  <si>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</si>
  <si>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</si>
  <si>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</si>
  <si>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</si>
  <si>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</si>
  <si>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mtr</t>
  </si>
  <si>
    <t>item6</t>
  </si>
  <si>
    <t>item7</t>
  </si>
  <si>
    <t>item8</t>
  </si>
  <si>
    <t>item9</t>
  </si>
  <si>
    <t>item10</t>
  </si>
  <si>
    <t>item11</t>
  </si>
  <si>
    <t>item12</t>
  </si>
  <si>
    <t>item13</t>
  </si>
  <si>
    <t>item14</t>
  </si>
  <si>
    <t>item15</t>
  </si>
  <si>
    <t>item16</t>
  </si>
  <si>
    <t>item17</t>
  </si>
  <si>
    <t>item18</t>
  </si>
  <si>
    <r>
      <t xml:space="preserve">TOTAL AMOUNT  With Inclusice of GST
Rs.      P
</t>
    </r>
    <r>
      <rPr>
        <b/>
        <sz val="11"/>
        <color indexed="10"/>
        <rFont val="Arial"/>
        <family val="2"/>
      </rPr>
      <t>Rs.      P</t>
    </r>
  </si>
  <si>
    <t>Name of Work: &lt;Preparation of labs of Dr Samrat Mukhopadhyay, Dr Vidya Negi and Dr Sadhan C Das at IISER Mohali&gt;</t>
  </si>
  <si>
    <t>Contract No:  &lt;IISER/EE-EO/EstimateP/22-23/02&gt;</t>
  </si>
  <si>
    <t>Supply Installation,Testing &amp;Commissioning of modular type Variable Refrigerant Flow/Variable Refrigerant Volume air cooled Outdoor units suitable for cooling and heating,having all hermetically sealed in vertertype Scroll Compressor(s) ,minimum two compressors for above14HPmodules, microprocessor based Controller,top discharge type condensing unit(s),with R410A Refrigerant,vibration isolators,with suitable foundation etc.complete as required.The unit shall deliver the rated capacity at AHRI Conditions and work even at 50°C ambient temperaturewithouttripping.Theunitshallbesuitabletoworkon400V+/-10%,3Phase,50HzACpowersupply.Theunit shallbefilledwithfirstchargeoftherefrigerantandreadyforuseasrequired.TheCOPatAHRI conditions shall not be less than 3.1 and IEER not less than 6.5 . of 14HP</t>
  </si>
  <si>
    <t>Supply of following Double skin Air handling unit with Thermal break, 2 nos DX copper cooling coil (1 working + 1 standby) as per the attached specifications &amp;  lifting. Positioning, connecting at all floor.</t>
  </si>
  <si>
    <t>900 CFM, 1  coiling coil, Backward curved blower, 110 mm-125 mm static pressure having box type pre filters, fine filters and hepa filters with MS stand</t>
  </si>
  <si>
    <t>Supply, assembly erection, Testing and commissioning of AHU VRV kit of following capacity</t>
  </si>
  <si>
    <t>14 HP</t>
  </si>
  <si>
    <t>(Supply of Y-joints.)</t>
  </si>
  <si>
    <t>Refrigerant Piping</t>
  </si>
  <si>
    <t>Supply,Installation,testingandcommissioningincludingvaccumiazationandNitrogentestingoffollowingnominalsizesofsoft/harddrawncopperrefrigerantpipingforVRV/VRFsystem,completewithfittings,withsuitableadjustableringtypehangersupports,jointing/brazingincludingaccessories,insulatedwithXPLEClass-Otubularinsulation/withClass-OclosedcellelastometricnitrilerubbertubularsleevessectionsofspecifiedthicknessasgivenbelowforSuctionandLiquidlines,allaccessoriesasperspecifications etc. as required :</t>
  </si>
  <si>
    <t>28.58mmdia(OD)(Harddrawn)withtubethickness1.2mmwith19mm thick insulation</t>
  </si>
  <si>
    <t>22.2mmdia(OD)(Harddrawn)withtubethickness1.2mmwith19mm thick insulation)</t>
  </si>
  <si>
    <t>15.86mmdia(OD)(Softdrawn)withtubethickness1.2mmwith19mm thick insulation</t>
  </si>
  <si>
    <t>12.7mmdia(OD)(Softdrawn)withtubethickness1.2mmwith19mm thick insulation</t>
  </si>
  <si>
    <t>9.5mmdia(OD)(Softdrawn)withtubethickness1.2mmwith19mmthick insulation</t>
  </si>
  <si>
    <t>Instrumentation cable (copper armoured).</t>
  </si>
  <si>
    <t>4 x 16 sqmm</t>
  </si>
  <si>
    <t>4x 4 sqmm</t>
  </si>
  <si>
    <t>CONTROL &amp; TRANSMISSION WIRING</t>
  </si>
  <si>
    <t>Supply, Installation, Testing and Commissioning of control cum transmission wiring of copper wire in suitable PVC conduits between indoor &amp; outdoor units to central remote controllers &amp; for connections between indoor unit to remote control</t>
  </si>
  <si>
    <r>
      <rPr>
        <sz val="10"/>
        <color indexed="8"/>
        <rFont val="Century Gothic"/>
        <family val="2"/>
      </rPr>
      <t xml:space="preserve">6 </t>
    </r>
    <r>
      <rPr>
        <sz val="10"/>
        <color indexed="8"/>
        <rFont val="Century Gothic"/>
        <family val="2"/>
      </rPr>
      <t>sq. mm</t>
    </r>
    <r>
      <rPr>
        <sz val="10"/>
        <color indexed="8"/>
        <rFont val="Century Gothic"/>
        <family val="2"/>
      </rPr>
      <t xml:space="preserve"> x 4 Core </t>
    </r>
  </si>
  <si>
    <t>Supplying and drawing of cable Fire Retardant PVC insulated
copper conductor cable in the existing surface / recessed
steel conduit of following pairs, cores and size including
connections and interconnections etc. as required.</t>
  </si>
  <si>
    <t>speaker cable Two pair, 2-core, 1.5 sqmm</t>
  </si>
  <si>
    <t>Drain Piping</t>
  </si>
  <si>
    <t>With Following Rigid PVC Piping complete with fittings, supports as per specifications and duly insulated with 6mm thickness of XLPE closed cell nitrile rubber as per direction of Engineer-in-charge &amp; specifications enclosed as reqd.</t>
  </si>
  <si>
    <t>32 mm dia</t>
  </si>
  <si>
    <t>Supply, installation, testing and commissioning of Site fabricated sheet metal ducting complete with supports, dampers etc. as per IS 655 and approved drawing and as per specifications of below gauges:</t>
  </si>
  <si>
    <t>Thickness 0.63 mm sheet</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</si>
  <si>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</si>
  <si>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Inside the building</t>
  </si>
  <si>
    <t>19mm</t>
  </si>
  <si>
    <t>Supplying &amp; fixing of powder coated extruded aluminium
Supply Air Grills with aluminium volume control dampers as per specifications..</t>
  </si>
  <si>
    <t>Supplying &amp; fixing of powder coated extruded aluminium
Return Air Grills with louvers but without volume control
dampers complete as required..</t>
  </si>
  <si>
    <t>Mtr</t>
  </si>
  <si>
    <t>RMT</t>
  </si>
  <si>
    <t>Sqm</t>
  </si>
  <si>
    <t>SQMT</t>
  </si>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</sst>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8"/>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0"/>
      <color indexed="63"/>
      <name val="Century Gothic"/>
      <family val="2"/>
    </font>
    <font>
      <b/>
      <sz val="10"/>
      <color indexed="8"/>
      <name val="Century Gothic"/>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0"/>
      <color theme="1"/>
      <name val="Century Gothic"/>
      <family val="2"/>
    </font>
    <font>
      <sz val="10"/>
      <color rgb="FF000000"/>
      <name val="Century Gothic"/>
      <family val="2"/>
    </font>
    <font>
      <b/>
      <sz val="10"/>
      <color rgb="FF000000"/>
      <name val="Century Gothic"/>
      <family val="2"/>
    </font>
    <font>
      <sz val="10"/>
      <color rgb="FF333333"/>
      <name val="Century Gothic"/>
      <family val="2"/>
    </font>
    <font>
      <b/>
      <sz val="10"/>
      <color theme="1"/>
      <name val="Century Gothic"/>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68"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21" xfId="0" applyFont="1" applyFill="1" applyBorder="1" applyAlignment="1">
      <alignment horizontal="left" vertical="top" wrapText="1"/>
    </xf>
    <xf numFmtId="0" fontId="76" fillId="0" borderId="21" xfId="0" applyFont="1" applyFill="1" applyBorder="1" applyAlignment="1">
      <alignment horizontal="center" vertical="center"/>
    </xf>
    <xf numFmtId="0" fontId="75" fillId="0" borderId="21" xfId="0" applyFont="1" applyFill="1" applyBorder="1" applyAlignment="1">
      <alignment vertical="top" wrapText="1"/>
    </xf>
    <xf numFmtId="0" fontId="77" fillId="0" borderId="21" xfId="0" applyFont="1" applyFill="1" applyBorder="1" applyAlignment="1">
      <alignment vertical="top" wrapText="1"/>
    </xf>
    <xf numFmtId="0" fontId="76" fillId="0" borderId="21" xfId="0" applyFont="1" applyFill="1" applyBorder="1" applyAlignment="1">
      <alignment horizontal="left" vertical="top" wrapText="1"/>
    </xf>
    <xf numFmtId="0" fontId="78" fillId="0" borderId="21" xfId="0" applyFont="1" applyFill="1" applyBorder="1" applyAlignment="1">
      <alignment vertical="top" wrapText="1"/>
    </xf>
    <xf numFmtId="0" fontId="76" fillId="0" borderId="21" xfId="0" applyFont="1" applyFill="1" applyBorder="1" applyAlignment="1">
      <alignment horizontal="center" vertical="center" wrapText="1"/>
    </xf>
    <xf numFmtId="0" fontId="79" fillId="0" borderId="21" xfId="0" applyFont="1" applyFill="1" applyBorder="1" applyAlignment="1">
      <alignment horizontal="left" vertical="top" wrapText="1"/>
    </xf>
    <xf numFmtId="0" fontId="75" fillId="0" borderId="21" xfId="0" applyFont="1" applyFill="1" applyBorder="1" applyAlignment="1">
      <alignment horizontal="center" vertical="center"/>
    </xf>
    <xf numFmtId="0" fontId="75" fillId="0" borderId="21" xfId="0" applyFont="1" applyFill="1" applyBorder="1" applyAlignment="1">
      <alignment horizontal="left" vertical="top"/>
    </xf>
    <xf numFmtId="179" fontId="75" fillId="0" borderId="21" xfId="0" applyNumberFormat="1" applyFont="1" applyFill="1" applyBorder="1" applyAlignment="1">
      <alignment horizontal="center" vertical="center"/>
    </xf>
    <xf numFmtId="0" fontId="78" fillId="0" borderId="2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7"/>
  <sheetViews>
    <sheetView showGridLines="0" zoomScale="70" zoomScaleNormal="70" zoomScalePageLayoutView="0" workbookViewId="0" topLeftCell="A1">
      <selection activeCell="L15" sqref="L15"/>
    </sheetView>
  </sheetViews>
  <sheetFormatPr defaultColWidth="9.140625" defaultRowHeight="15"/>
  <cols>
    <col min="1" max="1" width="14.28125" style="21" customWidth="1"/>
    <col min="2" max="2" width="59.281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1" t="str">
        <f>B2&amp;" BoQ"</f>
        <v>Item Wise BoQ</v>
      </c>
      <c r="B1" s="71"/>
      <c r="C1" s="71"/>
      <c r="D1" s="71"/>
      <c r="E1" s="71"/>
      <c r="F1" s="71"/>
      <c r="G1" s="71"/>
      <c r="H1" s="71"/>
      <c r="I1" s="71"/>
      <c r="J1" s="71"/>
      <c r="K1" s="71"/>
      <c r="L1" s="71"/>
      <c r="O1" s="2"/>
      <c r="P1" s="2"/>
      <c r="Q1" s="3"/>
      <c r="IE1" s="3"/>
      <c r="IF1" s="3"/>
      <c r="IG1" s="3"/>
      <c r="IH1" s="3"/>
      <c r="II1" s="3"/>
    </row>
    <row r="2" spans="1:17" s="1" customFormat="1" ht="25.5" customHeight="1" hidden="1">
      <c r="A2" s="23" t="s">
        <v>3</v>
      </c>
      <c r="B2" s="61" t="s">
        <v>35</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72" t="s">
        <v>37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30" customHeight="1">
      <c r="A5" s="72" t="s">
        <v>65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 customHeight="1">
      <c r="A6" s="72" t="s">
        <v>66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4" t="s">
        <v>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61.5" customHeight="1">
      <c r="A8" s="24" t="s">
        <v>40</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5" t="s">
        <v>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102</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64</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207.75" customHeight="1">
      <c r="A13" s="51">
        <v>2</v>
      </c>
      <c r="B13" s="79" t="s">
        <v>67</v>
      </c>
      <c r="C13" s="60" t="s">
        <v>24</v>
      </c>
      <c r="D13" s="80">
        <v>2</v>
      </c>
      <c r="E13" s="80" t="s">
        <v>25</v>
      </c>
      <c r="F13" s="59"/>
      <c r="G13" s="54"/>
      <c r="H13" s="54"/>
      <c r="I13" s="52" t="s">
        <v>26</v>
      </c>
      <c r="J13" s="53">
        <f>IF(I13="Less(-)",-1,1)</f>
        <v>1</v>
      </c>
      <c r="K13" s="54" t="s">
        <v>36</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6" t="str">
        <f>SpellNumber(L13,BB13)</f>
        <v>INR Zero Only</v>
      </c>
    </row>
    <row r="14" spans="1:55" ht="63.75" customHeight="1">
      <c r="A14" s="51">
        <v>3</v>
      </c>
      <c r="B14" s="79" t="s">
        <v>68</v>
      </c>
      <c r="C14" s="60"/>
      <c r="D14" s="80"/>
      <c r="E14" s="8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25"/>
    </row>
    <row r="15" spans="1:55" ht="41.25" customHeight="1">
      <c r="A15" s="51">
        <v>4</v>
      </c>
      <c r="B15" s="79" t="s">
        <v>69</v>
      </c>
      <c r="C15" s="60" t="s">
        <v>28</v>
      </c>
      <c r="D15" s="80">
        <v>3</v>
      </c>
      <c r="E15" s="80" t="s">
        <v>25</v>
      </c>
      <c r="F15" s="59"/>
      <c r="G15" s="54"/>
      <c r="H15" s="54"/>
      <c r="I15" s="52" t="s">
        <v>26</v>
      </c>
      <c r="J15" s="53">
        <f>IF(I15="Less(-)",-1,1)</f>
        <v>1</v>
      </c>
      <c r="K15" s="54" t="s">
        <v>36</v>
      </c>
      <c r="L15" s="54" t="s">
        <v>6</v>
      </c>
      <c r="M15" s="58"/>
      <c r="N15" s="54"/>
      <c r="O15" s="54"/>
      <c r="P15" s="56"/>
      <c r="Q15" s="54"/>
      <c r="R15" s="54"/>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D15*M15</f>
        <v>0</v>
      </c>
      <c r="BB15" s="64">
        <f>BA15+SUM(N15:AZ15)</f>
        <v>0</v>
      </c>
      <c r="BC15" s="26" t="str">
        <f>SpellNumber(L15,BB15)</f>
        <v>INR Zero Only</v>
      </c>
    </row>
    <row r="16" spans="1:55" ht="41.25" customHeight="1">
      <c r="A16" s="51">
        <v>6</v>
      </c>
      <c r="B16" s="79" t="s">
        <v>70</v>
      </c>
      <c r="C16" s="60"/>
      <c r="D16" s="80"/>
      <c r="E16" s="8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25"/>
    </row>
    <row r="17" spans="1:55" ht="21" customHeight="1">
      <c r="A17" s="51">
        <v>7</v>
      </c>
      <c r="B17" s="81" t="s">
        <v>71</v>
      </c>
      <c r="C17" s="60" t="s">
        <v>29</v>
      </c>
      <c r="D17" s="80">
        <v>4</v>
      </c>
      <c r="E17" s="80" t="s">
        <v>25</v>
      </c>
      <c r="F17" s="59"/>
      <c r="G17" s="54"/>
      <c r="H17" s="54"/>
      <c r="I17" s="52" t="s">
        <v>26</v>
      </c>
      <c r="J17" s="53">
        <f>IF(I17="Less(-)",-1,1)</f>
        <v>1</v>
      </c>
      <c r="K17" s="54" t="s">
        <v>36</v>
      </c>
      <c r="L17" s="54" t="s">
        <v>6</v>
      </c>
      <c r="M17" s="58"/>
      <c r="N17" s="54"/>
      <c r="O17" s="54"/>
      <c r="P17" s="56"/>
      <c r="Q17" s="54"/>
      <c r="R17" s="54"/>
      <c r="S17" s="5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D17*M17</f>
        <v>0</v>
      </c>
      <c r="BB17" s="64">
        <f>BA17+SUM(N17:AZ17)</f>
        <v>0</v>
      </c>
      <c r="BC17" s="26" t="str">
        <f>SpellNumber(L17,BB17)</f>
        <v>INR Zero Only</v>
      </c>
    </row>
    <row r="18" spans="1:55" ht="27" customHeight="1">
      <c r="A18" s="51">
        <v>8</v>
      </c>
      <c r="B18" s="81" t="s">
        <v>72</v>
      </c>
      <c r="C18" s="60" t="s">
        <v>30</v>
      </c>
      <c r="D18" s="80">
        <v>4</v>
      </c>
      <c r="E18" s="80" t="s">
        <v>25</v>
      </c>
      <c r="F18" s="59"/>
      <c r="G18" s="54"/>
      <c r="H18" s="54"/>
      <c r="I18" s="52" t="s">
        <v>26</v>
      </c>
      <c r="J18" s="53">
        <f>IF(I18="Less(-)",-1,1)</f>
        <v>1</v>
      </c>
      <c r="K18" s="54" t="s">
        <v>36</v>
      </c>
      <c r="L18" s="54" t="s">
        <v>6</v>
      </c>
      <c r="M18" s="58"/>
      <c r="N18" s="54"/>
      <c r="O18" s="54"/>
      <c r="P18" s="56"/>
      <c r="Q18" s="54"/>
      <c r="R18" s="54"/>
      <c r="S18" s="5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7">
        <f>D18*M18</f>
        <v>0</v>
      </c>
      <c r="BB18" s="64">
        <f>BA18+SUM(N18:AZ18)</f>
        <v>0</v>
      </c>
      <c r="BC18" s="26" t="str">
        <f>SpellNumber(L18,BB18)</f>
        <v>INR Zero Only</v>
      </c>
    </row>
    <row r="19" spans="1:55" ht="26.25" customHeight="1">
      <c r="A19" s="51">
        <v>10</v>
      </c>
      <c r="B19" s="82" t="s">
        <v>73</v>
      </c>
      <c r="C19" s="60"/>
      <c r="D19" s="80"/>
      <c r="E19" s="8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25"/>
    </row>
    <row r="20" spans="1:55" ht="28.5" customHeight="1">
      <c r="A20" s="51">
        <v>11</v>
      </c>
      <c r="B20" s="83" t="s">
        <v>74</v>
      </c>
      <c r="C20" s="60"/>
      <c r="D20" s="80"/>
      <c r="E20" s="8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25"/>
    </row>
    <row r="21" spans="1:55" ht="30" customHeight="1">
      <c r="A21" s="51">
        <v>12</v>
      </c>
      <c r="B21" s="84" t="s">
        <v>75</v>
      </c>
      <c r="C21" s="60" t="s">
        <v>31</v>
      </c>
      <c r="D21" s="85">
        <v>5</v>
      </c>
      <c r="E21" s="80" t="s">
        <v>98</v>
      </c>
      <c r="F21" s="59"/>
      <c r="G21" s="54"/>
      <c r="H21" s="54"/>
      <c r="I21" s="52" t="s">
        <v>26</v>
      </c>
      <c r="J21" s="53">
        <f>IF(I21="Less(-)",-1,1)</f>
        <v>1</v>
      </c>
      <c r="K21" s="54" t="s">
        <v>36</v>
      </c>
      <c r="L21" s="54" t="s">
        <v>6</v>
      </c>
      <c r="M21" s="58"/>
      <c r="N21" s="54"/>
      <c r="O21" s="54"/>
      <c r="P21" s="56"/>
      <c r="Q21" s="54"/>
      <c r="R21" s="54"/>
      <c r="S21" s="5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D21*M21</f>
        <v>0</v>
      </c>
      <c r="BB21" s="64">
        <f>BA21+SUM(N21:AZ21)</f>
        <v>0</v>
      </c>
      <c r="BC21" s="26" t="str">
        <f>SpellNumber(L21,BB21)</f>
        <v>INR Zero Only</v>
      </c>
    </row>
    <row r="22" spans="1:55" ht="42.75" customHeight="1">
      <c r="A22" s="51">
        <v>13</v>
      </c>
      <c r="B22" s="84" t="s">
        <v>76</v>
      </c>
      <c r="C22" s="60" t="s">
        <v>51</v>
      </c>
      <c r="D22" s="85">
        <v>5</v>
      </c>
      <c r="E22" s="80" t="s">
        <v>98</v>
      </c>
      <c r="F22" s="59"/>
      <c r="G22" s="54"/>
      <c r="H22" s="54"/>
      <c r="I22" s="52" t="s">
        <v>26</v>
      </c>
      <c r="J22" s="53">
        <f>IF(I22="Less(-)",-1,1)</f>
        <v>1</v>
      </c>
      <c r="K22" s="54" t="s">
        <v>36</v>
      </c>
      <c r="L22" s="54" t="s">
        <v>6</v>
      </c>
      <c r="M22" s="58"/>
      <c r="N22" s="54"/>
      <c r="O22" s="54"/>
      <c r="P22" s="56"/>
      <c r="Q22" s="54"/>
      <c r="R22" s="54"/>
      <c r="S22" s="5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D22*M22</f>
        <v>0</v>
      </c>
      <c r="BB22" s="64">
        <f>BA22+SUM(N22:AZ22)</f>
        <v>0</v>
      </c>
      <c r="BC22" s="26" t="str">
        <f>SpellNumber(L22,BB22)</f>
        <v>INR Zero Only</v>
      </c>
    </row>
    <row r="23" spans="1:55" ht="42" customHeight="1">
      <c r="A23" s="51">
        <v>14</v>
      </c>
      <c r="B23" s="84" t="s">
        <v>77</v>
      </c>
      <c r="C23" s="60" t="s">
        <v>52</v>
      </c>
      <c r="D23" s="85">
        <v>20</v>
      </c>
      <c r="E23" s="80" t="s">
        <v>98</v>
      </c>
      <c r="F23" s="59"/>
      <c r="G23" s="54"/>
      <c r="H23" s="54"/>
      <c r="I23" s="52" t="s">
        <v>26</v>
      </c>
      <c r="J23" s="53">
        <f>IF(I23="Less(-)",-1,1)</f>
        <v>1</v>
      </c>
      <c r="K23" s="54" t="s">
        <v>36</v>
      </c>
      <c r="L23" s="54" t="s">
        <v>6</v>
      </c>
      <c r="M23" s="58"/>
      <c r="N23" s="54"/>
      <c r="O23" s="54"/>
      <c r="P23" s="56"/>
      <c r="Q23" s="54"/>
      <c r="R23" s="54"/>
      <c r="S23" s="5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7">
        <f>D23*M23</f>
        <v>0</v>
      </c>
      <c r="BB23" s="64">
        <f>BA23+SUM(N23:AZ23)</f>
        <v>0</v>
      </c>
      <c r="BC23" s="26" t="str">
        <f>SpellNumber(L23,BB23)</f>
        <v>INR Zero Only</v>
      </c>
    </row>
    <row r="24" spans="1:55" ht="42.75" customHeight="1">
      <c r="A24" s="51">
        <v>15</v>
      </c>
      <c r="B24" s="84" t="s">
        <v>78</v>
      </c>
      <c r="C24" s="60" t="s">
        <v>53</v>
      </c>
      <c r="D24" s="85">
        <v>5</v>
      </c>
      <c r="E24" s="80" t="s">
        <v>98</v>
      </c>
      <c r="F24" s="59"/>
      <c r="G24" s="54"/>
      <c r="H24" s="54"/>
      <c r="I24" s="52" t="s">
        <v>26</v>
      </c>
      <c r="J24" s="53">
        <f>IF(I24="Less(-)",-1,1)</f>
        <v>1</v>
      </c>
      <c r="K24" s="54" t="s">
        <v>36</v>
      </c>
      <c r="L24" s="54" t="s">
        <v>6</v>
      </c>
      <c r="M24" s="58"/>
      <c r="N24" s="54"/>
      <c r="O24" s="54"/>
      <c r="P24" s="56"/>
      <c r="Q24" s="54"/>
      <c r="R24" s="54"/>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D24*M24</f>
        <v>0</v>
      </c>
      <c r="BB24" s="64">
        <f>BA24+SUM(N24:AZ24)</f>
        <v>0</v>
      </c>
      <c r="BC24" s="26" t="str">
        <f>SpellNumber(L24,BB24)</f>
        <v>INR Zero Only</v>
      </c>
    </row>
    <row r="25" spans="1:55" ht="44.25" customHeight="1">
      <c r="A25" s="51">
        <v>16</v>
      </c>
      <c r="B25" s="84" t="s">
        <v>79</v>
      </c>
      <c r="C25" s="60" t="s">
        <v>54</v>
      </c>
      <c r="D25" s="85">
        <v>20</v>
      </c>
      <c r="E25" s="80" t="s">
        <v>98</v>
      </c>
      <c r="F25" s="59"/>
      <c r="G25" s="54"/>
      <c r="H25" s="54"/>
      <c r="I25" s="52" t="s">
        <v>26</v>
      </c>
      <c r="J25" s="53">
        <f>IF(I25="Less(-)",-1,1)</f>
        <v>1</v>
      </c>
      <c r="K25" s="54" t="s">
        <v>36</v>
      </c>
      <c r="L25" s="54" t="s">
        <v>6</v>
      </c>
      <c r="M25" s="58"/>
      <c r="N25" s="54"/>
      <c r="O25" s="54"/>
      <c r="P25" s="56"/>
      <c r="Q25" s="54"/>
      <c r="R25" s="54"/>
      <c r="S25" s="5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D25*M25</f>
        <v>0</v>
      </c>
      <c r="BB25" s="64">
        <f>BA25+SUM(N25:AZ25)</f>
        <v>0</v>
      </c>
      <c r="BC25" s="26" t="str">
        <f>SpellNumber(L25,BB25)</f>
        <v>INR Zero Only</v>
      </c>
    </row>
    <row r="26" spans="1:55" ht="34.5" customHeight="1">
      <c r="A26" s="51">
        <v>18</v>
      </c>
      <c r="B26" s="86" t="s">
        <v>80</v>
      </c>
      <c r="C26" s="60"/>
      <c r="D26" s="80"/>
      <c r="E26" s="8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25"/>
    </row>
    <row r="27" spans="1:55" ht="24" customHeight="1">
      <c r="A27" s="51">
        <v>19</v>
      </c>
      <c r="B27" s="79" t="s">
        <v>81</v>
      </c>
      <c r="C27" s="60" t="s">
        <v>55</v>
      </c>
      <c r="D27" s="87">
        <v>25</v>
      </c>
      <c r="E27" s="80" t="s">
        <v>98</v>
      </c>
      <c r="F27" s="59"/>
      <c r="G27" s="54"/>
      <c r="H27" s="54"/>
      <c r="I27" s="52" t="s">
        <v>26</v>
      </c>
      <c r="J27" s="53">
        <f>IF(I27="Less(-)",-1,1)</f>
        <v>1</v>
      </c>
      <c r="K27" s="54" t="s">
        <v>36</v>
      </c>
      <c r="L27" s="54" t="s">
        <v>6</v>
      </c>
      <c r="M27" s="58"/>
      <c r="N27" s="54"/>
      <c r="O27" s="54"/>
      <c r="P27" s="56"/>
      <c r="Q27" s="54"/>
      <c r="R27" s="54"/>
      <c r="S27" s="5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D27*M27</f>
        <v>0</v>
      </c>
      <c r="BB27" s="64">
        <f>BA27+SUM(N27:AZ27)</f>
        <v>0</v>
      </c>
      <c r="BC27" s="26" t="str">
        <f>SpellNumber(L27,BB27)</f>
        <v>INR Zero Only</v>
      </c>
    </row>
    <row r="28" spans="1:55" ht="32.25" customHeight="1">
      <c r="A28" s="51">
        <v>20</v>
      </c>
      <c r="B28" s="79" t="s">
        <v>82</v>
      </c>
      <c r="C28" s="60" t="s">
        <v>56</v>
      </c>
      <c r="D28" s="87">
        <v>25</v>
      </c>
      <c r="E28" s="80" t="s">
        <v>50</v>
      </c>
      <c r="F28" s="59"/>
      <c r="G28" s="54"/>
      <c r="H28" s="54"/>
      <c r="I28" s="52" t="s">
        <v>26</v>
      </c>
      <c r="J28" s="53">
        <f>IF(I28="Less(-)",-1,1)</f>
        <v>1</v>
      </c>
      <c r="K28" s="54" t="s">
        <v>36</v>
      </c>
      <c r="L28" s="54" t="s">
        <v>6</v>
      </c>
      <c r="M28" s="58"/>
      <c r="N28" s="54"/>
      <c r="O28" s="54"/>
      <c r="P28" s="56"/>
      <c r="Q28" s="54"/>
      <c r="R28" s="54"/>
      <c r="S28" s="5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D28*M28</f>
        <v>0</v>
      </c>
      <c r="BB28" s="64">
        <f>BA28+SUM(N28:AZ28)</f>
        <v>0</v>
      </c>
      <c r="BC28" s="26" t="str">
        <f>SpellNumber(L28,BB28)</f>
        <v>INR Zero Only</v>
      </c>
    </row>
    <row r="29" spans="1:55" ht="22.5" customHeight="1">
      <c r="A29" s="51">
        <v>21</v>
      </c>
      <c r="B29" s="86" t="s">
        <v>83</v>
      </c>
      <c r="C29" s="60"/>
      <c r="D29" s="80"/>
      <c r="E29" s="8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25"/>
    </row>
    <row r="30" spans="1:55" ht="66.75" customHeight="1">
      <c r="A30" s="51">
        <v>22</v>
      </c>
      <c r="B30" s="79" t="s">
        <v>84</v>
      </c>
      <c r="C30" s="60"/>
      <c r="D30" s="80"/>
      <c r="E30" s="8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25"/>
    </row>
    <row r="31" spans="1:55" ht="30" customHeight="1">
      <c r="A31" s="51">
        <v>23</v>
      </c>
      <c r="B31" s="79" t="s">
        <v>85</v>
      </c>
      <c r="C31" s="60" t="s">
        <v>57</v>
      </c>
      <c r="D31" s="87">
        <v>35</v>
      </c>
      <c r="E31" s="87" t="s">
        <v>99</v>
      </c>
      <c r="F31" s="59"/>
      <c r="G31" s="54"/>
      <c r="H31" s="54"/>
      <c r="I31" s="52" t="s">
        <v>26</v>
      </c>
      <c r="J31" s="53">
        <f>IF(I31="Less(-)",-1,1)</f>
        <v>1</v>
      </c>
      <c r="K31" s="54" t="s">
        <v>36</v>
      </c>
      <c r="L31" s="54" t="s">
        <v>6</v>
      </c>
      <c r="M31" s="58"/>
      <c r="N31" s="54"/>
      <c r="O31" s="54"/>
      <c r="P31" s="56"/>
      <c r="Q31" s="54"/>
      <c r="R31" s="54"/>
      <c r="S31" s="5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D31*M31</f>
        <v>0</v>
      </c>
      <c r="BB31" s="64">
        <f>BA31+SUM(N31:AZ31)</f>
        <v>0</v>
      </c>
      <c r="BC31" s="26" t="str">
        <f>SpellNumber(L31,BB31)</f>
        <v>INR Zero Only</v>
      </c>
    </row>
    <row r="32" spans="1:55" ht="65.25" customHeight="1">
      <c r="A32" s="51">
        <v>24</v>
      </c>
      <c r="B32" s="79" t="s">
        <v>86</v>
      </c>
      <c r="C32" s="60"/>
      <c r="D32" s="80"/>
      <c r="E32" s="8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25"/>
    </row>
    <row r="33" spans="1:55" ht="36.75" customHeight="1">
      <c r="A33" s="51">
        <v>25</v>
      </c>
      <c r="B33" s="88" t="s">
        <v>87</v>
      </c>
      <c r="C33" s="60" t="s">
        <v>58</v>
      </c>
      <c r="D33" s="87">
        <v>85</v>
      </c>
      <c r="E33" s="87" t="s">
        <v>99</v>
      </c>
      <c r="F33" s="59"/>
      <c r="G33" s="54"/>
      <c r="H33" s="54"/>
      <c r="I33" s="52" t="s">
        <v>26</v>
      </c>
      <c r="J33" s="53">
        <f>IF(I33="Less(-)",-1,1)</f>
        <v>1</v>
      </c>
      <c r="K33" s="54" t="s">
        <v>36</v>
      </c>
      <c r="L33" s="54" t="s">
        <v>6</v>
      </c>
      <c r="M33" s="58"/>
      <c r="N33" s="54"/>
      <c r="O33" s="54"/>
      <c r="P33" s="56"/>
      <c r="Q33" s="54"/>
      <c r="R33" s="54"/>
      <c r="S33" s="5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D33*M33</f>
        <v>0</v>
      </c>
      <c r="BB33" s="64">
        <f>BA33+SUM(N33:AZ33)</f>
        <v>0</v>
      </c>
      <c r="BC33" s="26" t="str">
        <f>SpellNumber(L33,BB33)</f>
        <v>INR Zero Only</v>
      </c>
    </row>
    <row r="34" spans="1:55" ht="27" customHeight="1">
      <c r="A34" s="51">
        <v>26</v>
      </c>
      <c r="B34" s="86" t="s">
        <v>88</v>
      </c>
      <c r="C34" s="60"/>
      <c r="D34" s="80"/>
      <c r="E34" s="8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25"/>
    </row>
    <row r="35" spans="1:55" ht="63.75" customHeight="1">
      <c r="A35" s="51">
        <v>27</v>
      </c>
      <c r="B35" s="79" t="s">
        <v>89</v>
      </c>
      <c r="C35" s="60"/>
      <c r="D35" s="80"/>
      <c r="E35" s="8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25"/>
    </row>
    <row r="36" spans="1:55" ht="36.75" customHeight="1">
      <c r="A36" s="51">
        <v>28</v>
      </c>
      <c r="B36" s="79" t="s">
        <v>90</v>
      </c>
      <c r="C36" s="60" t="s">
        <v>59</v>
      </c>
      <c r="D36" s="89">
        <v>15</v>
      </c>
      <c r="E36" s="80" t="s">
        <v>98</v>
      </c>
      <c r="F36" s="59"/>
      <c r="G36" s="54"/>
      <c r="H36" s="54"/>
      <c r="I36" s="52" t="s">
        <v>26</v>
      </c>
      <c r="J36" s="53">
        <f>IF(I36="Less(-)",-1,1)</f>
        <v>1</v>
      </c>
      <c r="K36" s="54" t="s">
        <v>36</v>
      </c>
      <c r="L36" s="54" t="s">
        <v>6</v>
      </c>
      <c r="M36" s="58"/>
      <c r="N36" s="54"/>
      <c r="O36" s="54"/>
      <c r="P36" s="56"/>
      <c r="Q36" s="54"/>
      <c r="R36" s="54"/>
      <c r="S36" s="5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7">
        <f>D36*M36</f>
        <v>0</v>
      </c>
      <c r="BB36" s="64">
        <f>BA36+SUM(N36:AZ36)</f>
        <v>0</v>
      </c>
      <c r="BC36" s="26" t="str">
        <f>SpellNumber(L36,BB36)</f>
        <v>INR Zero Only</v>
      </c>
    </row>
    <row r="37" spans="1:55" ht="56.25" customHeight="1">
      <c r="A37" s="51">
        <v>30</v>
      </c>
      <c r="B37" s="83" t="s">
        <v>91</v>
      </c>
      <c r="C37" s="60"/>
      <c r="D37" s="80"/>
      <c r="E37" s="8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25"/>
    </row>
    <row r="38" spans="1:55" ht="30" customHeight="1">
      <c r="A38" s="51">
        <v>31</v>
      </c>
      <c r="B38" s="83" t="s">
        <v>92</v>
      </c>
      <c r="C38" s="60" t="s">
        <v>60</v>
      </c>
      <c r="D38" s="87">
        <v>85</v>
      </c>
      <c r="E38" s="80" t="s">
        <v>100</v>
      </c>
      <c r="F38" s="59"/>
      <c r="G38" s="54"/>
      <c r="H38" s="54"/>
      <c r="I38" s="52" t="s">
        <v>26</v>
      </c>
      <c r="J38" s="53">
        <f>IF(I38="Less(-)",-1,1)</f>
        <v>1</v>
      </c>
      <c r="K38" s="54" t="s">
        <v>36</v>
      </c>
      <c r="L38" s="54" t="s">
        <v>6</v>
      </c>
      <c r="M38" s="58"/>
      <c r="N38" s="54"/>
      <c r="O38" s="54"/>
      <c r="P38" s="56"/>
      <c r="Q38" s="54"/>
      <c r="R38" s="54"/>
      <c r="S38" s="5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7">
        <f>D38*M38</f>
        <v>0</v>
      </c>
      <c r="BB38" s="64">
        <f>BA38+SUM(N38:AZ38)</f>
        <v>0</v>
      </c>
      <c r="BC38" s="26" t="str">
        <f>SpellNumber(L38,BB38)</f>
        <v>INR Zero Only</v>
      </c>
    </row>
    <row r="39" spans="1:55" ht="96.75" customHeight="1">
      <c r="A39" s="51">
        <v>32</v>
      </c>
      <c r="B39" s="79" t="s">
        <v>93</v>
      </c>
      <c r="C39" s="60"/>
      <c r="D39" s="80"/>
      <c r="E39" s="8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25"/>
    </row>
    <row r="40" spans="1:55" ht="21.75" customHeight="1">
      <c r="A40" s="51">
        <v>33</v>
      </c>
      <c r="B40" s="79" t="s">
        <v>94</v>
      </c>
      <c r="C40" s="60"/>
      <c r="D40" s="80"/>
      <c r="E40" s="8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25"/>
    </row>
    <row r="41" spans="1:55" ht="21.75" customHeight="1">
      <c r="A41" s="51">
        <v>34</v>
      </c>
      <c r="B41" s="79" t="s">
        <v>95</v>
      </c>
      <c r="C41" s="60" t="s">
        <v>61</v>
      </c>
      <c r="D41" s="90">
        <v>100</v>
      </c>
      <c r="E41" s="87" t="s">
        <v>101</v>
      </c>
      <c r="F41" s="59"/>
      <c r="G41" s="54"/>
      <c r="H41" s="54"/>
      <c r="I41" s="52" t="s">
        <v>26</v>
      </c>
      <c r="J41" s="53">
        <f>IF(I41="Less(-)",-1,1)</f>
        <v>1</v>
      </c>
      <c r="K41" s="54" t="s">
        <v>36</v>
      </c>
      <c r="L41" s="54" t="s">
        <v>6</v>
      </c>
      <c r="M41" s="58"/>
      <c r="N41" s="54"/>
      <c r="O41" s="54"/>
      <c r="P41" s="56"/>
      <c r="Q41" s="54"/>
      <c r="R41" s="54"/>
      <c r="S41" s="5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7">
        <f>D41*M41</f>
        <v>0</v>
      </c>
      <c r="BB41" s="64">
        <f>BA41+SUM(N41:AZ41)</f>
        <v>0</v>
      </c>
      <c r="BC41" s="26" t="str">
        <f>SpellNumber(L41,BB41)</f>
        <v>INR Zero Only</v>
      </c>
    </row>
    <row r="42" spans="1:55" ht="52.5" customHeight="1">
      <c r="A42" s="51">
        <v>35</v>
      </c>
      <c r="B42" s="83" t="s">
        <v>96</v>
      </c>
      <c r="C42" s="60" t="s">
        <v>62</v>
      </c>
      <c r="D42" s="80">
        <v>2</v>
      </c>
      <c r="E42" s="80" t="s">
        <v>100</v>
      </c>
      <c r="F42" s="59"/>
      <c r="G42" s="54"/>
      <c r="H42" s="54"/>
      <c r="I42" s="52" t="s">
        <v>26</v>
      </c>
      <c r="J42" s="53">
        <f>IF(I42="Less(-)",-1,1)</f>
        <v>1</v>
      </c>
      <c r="K42" s="54" t="s">
        <v>36</v>
      </c>
      <c r="L42" s="54" t="s">
        <v>6</v>
      </c>
      <c r="M42" s="58"/>
      <c r="N42" s="54"/>
      <c r="O42" s="54"/>
      <c r="P42" s="56"/>
      <c r="Q42" s="54"/>
      <c r="R42" s="54"/>
      <c r="S42" s="5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7">
        <f>D42*M42</f>
        <v>0</v>
      </c>
      <c r="BB42" s="64">
        <f>BA42+SUM(N42:AZ42)</f>
        <v>0</v>
      </c>
      <c r="BC42" s="26" t="str">
        <f>SpellNumber(L42,BB42)</f>
        <v>INR Zero Only</v>
      </c>
    </row>
    <row r="43" spans="1:55" ht="81.75" customHeight="1">
      <c r="A43" s="51">
        <v>36</v>
      </c>
      <c r="B43" s="83" t="s">
        <v>97</v>
      </c>
      <c r="C43" s="60" t="s">
        <v>63</v>
      </c>
      <c r="D43" s="80">
        <v>4</v>
      </c>
      <c r="E43" s="80" t="s">
        <v>100</v>
      </c>
      <c r="F43" s="59"/>
      <c r="G43" s="54"/>
      <c r="H43" s="54"/>
      <c r="I43" s="52" t="s">
        <v>26</v>
      </c>
      <c r="J43" s="53">
        <f>IF(I43="Less(-)",-1,1)</f>
        <v>1</v>
      </c>
      <c r="K43" s="54" t="s">
        <v>36</v>
      </c>
      <c r="L43" s="54" t="s">
        <v>6</v>
      </c>
      <c r="M43" s="58"/>
      <c r="N43" s="54"/>
      <c r="O43" s="54"/>
      <c r="P43" s="56"/>
      <c r="Q43" s="54"/>
      <c r="R43" s="54"/>
      <c r="S43" s="5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7">
        <f>D43*M43</f>
        <v>0</v>
      </c>
      <c r="BB43" s="64">
        <f>BA43+SUM(N43:AZ43)</f>
        <v>0</v>
      </c>
      <c r="BC43" s="26" t="str">
        <f>SpellNumber(L43,BB43)</f>
        <v>INR Zero Only</v>
      </c>
    </row>
    <row r="44" spans="1:243" s="15" customFormat="1" ht="24.75" customHeight="1">
      <c r="A44" s="27" t="s">
        <v>32</v>
      </c>
      <c r="B44" s="28"/>
      <c r="C44" s="29"/>
      <c r="D44" s="30"/>
      <c r="E44" s="30"/>
      <c r="F44" s="30"/>
      <c r="G44" s="30"/>
      <c r="H44" s="31"/>
      <c r="I44" s="31"/>
      <c r="J44" s="31"/>
      <c r="K44" s="31"/>
      <c r="L44" s="32"/>
      <c r="BA44" s="50">
        <f>SUM(BA13:BA43)</f>
        <v>0</v>
      </c>
      <c r="BB44" s="50">
        <f>SUM(BB13:BB43)</f>
        <v>0</v>
      </c>
      <c r="BC44" s="26" t="str">
        <f>SpellNumber($E$2,BB44)</f>
        <v>INR Zero Only</v>
      </c>
      <c r="IE44" s="16">
        <v>4</v>
      </c>
      <c r="IF44" s="16" t="s">
        <v>27</v>
      </c>
      <c r="IG44" s="16" t="s">
        <v>31</v>
      </c>
      <c r="IH44" s="16">
        <v>10</v>
      </c>
      <c r="II44" s="16" t="s">
        <v>25</v>
      </c>
    </row>
    <row r="45" spans="1:243" s="19" customFormat="1" ht="54.75" customHeight="1" hidden="1">
      <c r="A45" s="28" t="s">
        <v>39</v>
      </c>
      <c r="B45" s="33"/>
      <c r="C45" s="17"/>
      <c r="D45" s="34"/>
      <c r="E45" s="35" t="s">
        <v>33</v>
      </c>
      <c r="F45" s="48"/>
      <c r="G45" s="36"/>
      <c r="H45" s="18"/>
      <c r="I45" s="18"/>
      <c r="J45" s="18"/>
      <c r="K45" s="37"/>
      <c r="L45" s="38"/>
      <c r="M45" s="39" t="s">
        <v>34</v>
      </c>
      <c r="O45" s="15"/>
      <c r="P45" s="15"/>
      <c r="Q45" s="15"/>
      <c r="R45" s="15"/>
      <c r="S45" s="15"/>
      <c r="BA45" s="49">
        <f>IF(ISBLANK(F45),0,IF(E45="Excess (+)",ROUND(BA44+(BA44*F45),2),IF(E45="Less (-)",ROUND(BA44+(BA44*F45*(-1)),2),0)))</f>
        <v>0</v>
      </c>
      <c r="BB45" s="40">
        <f>ROUND(BA45,0)</f>
        <v>0</v>
      </c>
      <c r="BC45" s="41" t="str">
        <f>SpellNumber(L45,BB45)</f>
        <v> Zero Only</v>
      </c>
      <c r="IE45" s="20"/>
      <c r="IF45" s="20"/>
      <c r="IG45" s="20"/>
      <c r="IH45" s="20"/>
      <c r="II45" s="20"/>
    </row>
    <row r="46" spans="1:243" s="19" customFormat="1" ht="43.5" customHeight="1">
      <c r="A46" s="27" t="s">
        <v>38</v>
      </c>
      <c r="B46" s="27"/>
      <c r="C46" s="68" t="str">
        <f>SpellNumber($E$2,BB44)</f>
        <v>INR Zero Only</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70"/>
      <c r="IE46" s="20"/>
      <c r="IF46" s="20"/>
      <c r="IG46" s="20"/>
      <c r="IH46" s="20"/>
      <c r="II46" s="20"/>
    </row>
    <row r="47" spans="2:243" s="12" customFormat="1" ht="15">
      <c r="B47" s="15"/>
      <c r="C47" s="21"/>
      <c r="D47" s="21"/>
      <c r="E47" s="21"/>
      <c r="F47" s="21"/>
      <c r="G47" s="21"/>
      <c r="H47" s="21"/>
      <c r="I47" s="21"/>
      <c r="J47" s="21"/>
      <c r="K47" s="21"/>
      <c r="L47" s="21"/>
      <c r="M47" s="21"/>
      <c r="O47" s="21"/>
      <c r="BA47" s="21"/>
      <c r="BC47" s="21"/>
      <c r="IE47" s="13"/>
      <c r="IF47" s="13"/>
      <c r="IG47" s="13"/>
      <c r="IH47" s="13"/>
      <c r="II47" s="13"/>
    </row>
  </sheetData>
  <sheetProtection password="E491" sheet="1" selectLockedCells="1"/>
  <mergeCells count="8">
    <mergeCell ref="A9:BC9"/>
    <mergeCell ref="C46:BC4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allowBlank="1" showInputMessage="1" showErrorMessage="1" promptTitle="Rate Entry" prompt="Please enter VAT charges in Rupees for this item. " errorTitle="Invaid Entry" error="Only Numeric Values are allowed. " sqref="M31 M33 M36 M38 M15 M17:M18 M21:M25 M27:M28 M13 M41:M4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allowBlank="1" showInputMessage="1" showErrorMessage="1" promptTitle="Rate Entry" prompt="Please enter the Other Taxes2 in Rupees for this item. " errorTitle="Invaid Entry" error="Only Numeric Values are allowed. " sqref="N38:O38 N15:O15 N17:O18 N21:O25 N31:O31 N27:O28 N36:O36 N33:O33 N13:O13 N41:O43">
      <formula1>0</formula1>
      <formula2>999999999999999</formula2>
    </dataValidation>
    <dataValidation type="decimal" allowBlank="1" showInputMessage="1" showErrorMessage="1" promptTitle="Quantity" prompt="Please enter the Quantity for this item. " errorTitle="Invalid Entry" error="Only Numeric Values are allowed. " sqref="F36 F38 F33 F15 F17:F18 F27:F28 F21:F25 F31 F13 F41:F43">
      <formula1>0</formula1>
      <formula2>999999999999999</formula2>
    </dataValidation>
    <dataValidation allowBlank="1" showInputMessage="1" showErrorMessage="1" promptTitle="Addition / Deduction" prompt="Please Choose the correct One" sqref="J38 J15 J17:J18 J21:J25 J31 J27:J28 J36 J33 J13 J41:J43"/>
    <dataValidation type="list" showInputMessage="1" showErrorMessage="1" sqref="I38 I15 I17:I18 I21:I25 I31 I27:I28 I36 I33 I13 I41:I43">
      <formula1>"Excess(+), Less(-)"</formula1>
    </dataValidation>
    <dataValidation type="decimal" allowBlank="1" showInputMessage="1" showErrorMessage="1" promptTitle="Rate Entry" prompt="Please enter the Excise Duty Category in Rupees for this item. " errorTitle="Invaid Entry" error="Only Numeric Values are allowed. " sqref="R38 R15 R17:R18 R21:R25 R31 R27:R28 R36 R33 R13 R41: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8 Q15 Q17:Q18 Q21:Q25 Q31 Q27:Q28 Q36 Q33 Q13 Q41:Q4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8:H38 G15:H15 G17:H18 G21:H25 G31:H31 G27:H28 G36:H36 G33:H33 G13:H13 G41:H43">
      <formula1>0</formula1>
      <formula2>999999999999999</formula2>
    </dataValidation>
    <dataValidation type="list" allowBlank="1" showInputMessage="1" showErrorMessage="1" sqref="K38 K15 K17:K18 K21:K25 K31 K27:K28 K36 K33 K13 K41:K43">
      <formula1>"Partial Conversion, Full Conversion"</formula1>
    </dataValidation>
    <dataValidation allowBlank="1" showInputMessage="1" showErrorMessage="1" promptTitle="Itemcode/Make" prompt="Please enter text" sqref="M34:BC35 F34:K35 F32:K32 F14:K14 M14:BC14 F29:K30 M29:BC30 M32:BC32 F39:K40 M39:BC40 M16:BC16 F16:K16 F19:K20 M19:BC20 F26:K26 M26:BC26 M37:BC37 F37:K37 C13:C43"/>
    <dataValidation type="decimal" allowBlank="1" showInputMessage="1" showErrorMessage="1" prompt="Quantity - Please enter the Quantity for this item. " sqref="D13:D43">
      <formula1>0</formula1>
      <formula2>999999999999999</formula2>
    </dataValidation>
    <dataValidation type="list" allowBlank="1" showInputMessage="1" showErrorMessage="1" sqref="L13 L14 L15 L16 L17 L18 L19 L20 L21 L22 L23 L24 L25 L26 L27 L28 L29 L30 L31 L32 L33 L34 L35 L36 L37 L38 L39 L40 L41 L42 L4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2022-06-17T13:06:48Z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