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<sst xmlns="http://schemas.openxmlformats.org/spreadsheetml/2006/main" count="148" uniqueCount="70">
  <si>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</si>
  <si>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</si>
  <si>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</si>
  <si>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</si>
  <si>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</si>
  <si>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</si>
  <si>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</si>
  <si>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</si>
  <si>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</si>
  <si>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</si>
  <si>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</si>
  <si>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</si>
  <si>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</si>
  <si>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</si>
  <si>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</si>
  <si>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</si>
  <si>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</si>
  <si>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</si>
  <si>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</si>
  <si>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</si>
  <si>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</si>
  <si>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</si>
  <si>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</si>
  <si>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</si>
  <si>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</si>
  <si>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</si>
  <si>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</si>
  <si>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</si>
  <si>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</si>
  <si>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</si>
  <si>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</si>
  <si>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</si>
  <si>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</si>
  <si>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</si>
  <si>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</si>
  <si>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</si>
  <si>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</si>
  <si>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</si>
  <si>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</si>
  <si>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</si>
  <si>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</si>
  <si>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</si>
  <si>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</si>
  <si>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</si>
  <si>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</si>
  <si>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</si>
  <si>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</si>
  <si>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</si>
  <si>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</si>
  <si>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t>item6</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</si>
  <si>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</si>
  <si>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</si>
  <si>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</si>
  <si>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</si>
  <si>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</si>
  <si>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</si>
  <si>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</si>
  <si>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 xml:space="preserve">TOTAL AMOUNT Inclusive of GST </t>
  </si>
  <si>
    <t xml:space="preserve">Supply and laying of  UPVC (Unplasticised polyvinyl chloride) pipe 25 mm outer dia of  Make- ASTRAL/ Finolex/ Supreme. The pipe should have pressure of 33.7 kg/cm2 at 23° C. The pipe should be laid on the ceiling of the building with the help of suitable size of clamp. The job includes the cost of labour and other petty material required to complete the job to the entire satisfaction of Engineer in charge of the work.
</t>
  </si>
  <si>
    <t>3 x 1.5 sq. mm</t>
  </si>
  <si>
    <t>25 mm</t>
  </si>
  <si>
    <t xml:space="preserve">Item Description                                           </t>
  </si>
  <si>
    <t xml:space="preserve">Supply/ Installation/ Testing/ Commissioning of Short wave length laser-Based Absolute Smoke Detection Panel with 2 pipe inlets, upto 800 m2 coverage including false floor and false ceiling; Wide sensitivity range - 0.005%–20% obs/m; built in  alarm levels; High efficiency aspirator; Clean air barrier optics protection; Easy to replace dual stage filter with built in memory; 7 Nos. of  inbuilt potential free relay outputs; supports linear pipe length of 70m per pipe (total 140m) or branched pipe up to 100m per pipe;  supports 20 Nos. of Class A sampling points, Auto Learn for automatic setup of alarm threshold, Referencing &amp;  Event log; TCP/IP &amp; Two Core Wire network connectivity built in for central monitoring &amp; monitoring through Centralized software (Software License Separate)
Approvals-UL, ULC, FM,EN 54,VDS
Make: Wagner/ Edwards/Siemens
</t>
  </si>
  <si>
    <t>Contract No:  &lt;IISER/EEEO/EstimateP/21-22/15&gt;</t>
  </si>
  <si>
    <t>Name of Work: &lt;P/f of aspirating smoke detection system in Substations 5 and 6 at IISER Mohali &gt;</t>
  </si>
  <si>
    <t xml:space="preserve">Supply and erection of VESDA Power Supply. The power supply is providing operating power 24 to 27 volt, including battery backup, for the entire line of VESDA Aspirating Smoke Detectors. The VESDA Power Supply has been designed to power a single unit to multiple units depending on application needs. It provides 24 to 27 volt operating power to the VESDA system as well as a battery charger function that supervises and maintains the standby batteries. Relay outputs for connection to the general-purpose input for fault monitoring (230 Vac only) EN54-4 Compatible, Temperature compensated charging to maximize battery life. The job includes the cost of labour and other petty material required to complete the job to the entire satisfaction of Engineer in charge of the work.      Make: Wagner/ Edwards/Siemens.
</t>
  </si>
  <si>
    <t>Supplying, installation, testing &amp; commisssioning of
intelligent addressable programmable sounder complete as
required.</t>
  </si>
  <si>
    <t>Mtrs</t>
  </si>
  <si>
    <t>Supplying and drawing following sizes of FRLS PVC insulated copper conductor, single core cable in the existing surface/ recessed steel/ PVC conduit as required.</t>
  </si>
  <si>
    <t>Supplying and fixing of following sizes of medium class PVC conduit along with accessories in surface/recess including
cutting the wall and making good the same in case of recessed
conduit as required.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</si>
</sst>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60" fillId="0" borderId="11" xfId="0" applyFont="1" applyBorder="1" applyAlignment="1">
      <alignment horizontal="left" vertical="top" wrapText="1"/>
    </xf>
    <xf numFmtId="0" fontId="60" fillId="0" borderId="11" xfId="0" applyFont="1" applyBorder="1" applyAlignment="1">
      <alignment horizontal="center" vertical="center"/>
    </xf>
    <xf numFmtId="0" fontId="60" fillId="0" borderId="11" xfId="0" applyFont="1" applyBorder="1" applyAlignment="1">
      <alignment vertical="center" wrapText="1"/>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view="pageBreakPreview" zoomScale="55" zoomScaleNormal="55" zoomScaleSheetLayoutView="55" workbookViewId="0" topLeftCell="A1">
      <selection activeCell="BF59" sqref="BF59"/>
    </sheetView>
  </sheetViews>
  <sheetFormatPr defaultColWidth="9.140625" defaultRowHeight="15"/>
  <cols>
    <col min="1" max="1" width="14.28125" style="1" customWidth="1"/>
    <col min="2" max="2" width="64.851562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64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63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106.5" customHeight="1">
      <c r="A8" s="11" t="s">
        <v>42</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51</v>
      </c>
      <c r="B11" s="53" t="s">
        <v>61</v>
      </c>
      <c r="C11" s="53" t="s">
        <v>14</v>
      </c>
      <c r="D11" s="53" t="s">
        <v>15</v>
      </c>
      <c r="E11" s="53" t="s">
        <v>16</v>
      </c>
      <c r="F11" s="53" t="s">
        <v>17</v>
      </c>
      <c r="G11" s="53"/>
      <c r="H11" s="60"/>
      <c r="I11" s="53" t="s">
        <v>18</v>
      </c>
      <c r="J11" s="53" t="s">
        <v>19</v>
      </c>
      <c r="K11" s="53" t="s">
        <v>20</v>
      </c>
      <c r="L11" s="53" t="s">
        <v>21</v>
      </c>
      <c r="M11" s="54" t="s">
        <v>50</v>
      </c>
      <c r="N11" s="53" t="s">
        <v>22</v>
      </c>
      <c r="O11" s="53" t="s">
        <v>46</v>
      </c>
      <c r="P11" s="53" t="s">
        <v>23</v>
      </c>
      <c r="Q11" s="53" t="s">
        <v>24</v>
      </c>
      <c r="R11" s="53" t="s">
        <v>25</v>
      </c>
      <c r="S11" s="53" t="s">
        <v>26</v>
      </c>
      <c r="T11" s="53" t="s">
        <v>27</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28</v>
      </c>
      <c r="BB11" s="55" t="s">
        <v>57</v>
      </c>
      <c r="BC11" s="56" t="s">
        <v>29</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354" customHeight="1">
      <c r="A13" s="22">
        <v>1</v>
      </c>
      <c r="B13" s="65" t="s">
        <v>62</v>
      </c>
      <c r="C13" s="59" t="s">
        <v>30</v>
      </c>
      <c r="D13" s="64">
        <v>2</v>
      </c>
      <c r="E13" s="64" t="s">
        <v>31</v>
      </c>
      <c r="F13" s="36"/>
      <c r="G13" s="37"/>
      <c r="H13" s="61"/>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7" t="str">
        <f>SpellNumber(L13,BB13)</f>
        <v>INR Zero Only</v>
      </c>
      <c r="IA13" s="16">
        <v>1</v>
      </c>
      <c r="IB13" s="42" t="s">
        <v>52</v>
      </c>
      <c r="IE13" s="17"/>
      <c r="IF13" s="17"/>
      <c r="IG13" s="17"/>
      <c r="IH13" s="17"/>
      <c r="II13" s="17"/>
    </row>
    <row r="14" spans="1:243" s="16" customFormat="1" ht="356.25">
      <c r="A14" s="22">
        <v>2</v>
      </c>
      <c r="B14" s="63" t="s">
        <v>65</v>
      </c>
      <c r="C14" s="59" t="s">
        <v>44</v>
      </c>
      <c r="D14" s="64">
        <v>2</v>
      </c>
      <c r="E14" s="64" t="s">
        <v>31</v>
      </c>
      <c r="F14" s="36"/>
      <c r="G14" s="37"/>
      <c r="H14" s="61"/>
      <c r="I14" s="36" t="s">
        <v>32</v>
      </c>
      <c r="J14" s="38">
        <f aca="true" t="shared" si="0" ref="J14:J20">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 aca="true" t="shared" si="1" ref="BA14:BA20">D14*M14</f>
        <v>0</v>
      </c>
      <c r="BB14" s="39">
        <f aca="true" t="shared" si="2" ref="BB14:BB20">BA14+(BA14*O14/100)</f>
        <v>0</v>
      </c>
      <c r="BC14" s="57" t="str">
        <f aca="true" t="shared" si="3" ref="BC14:BC20">SpellNumber(L14,BB14)</f>
        <v>INR Zero Only</v>
      </c>
      <c r="IA14" s="16">
        <v>1.1</v>
      </c>
      <c r="IB14" s="16" t="s">
        <v>53</v>
      </c>
      <c r="IC14" s="16" t="s">
        <v>30</v>
      </c>
      <c r="ID14" s="16">
        <v>22</v>
      </c>
      <c r="IE14" s="17" t="s">
        <v>54</v>
      </c>
      <c r="IF14" s="17"/>
      <c r="IG14" s="17"/>
      <c r="IH14" s="17"/>
      <c r="II14" s="17"/>
    </row>
    <row r="15" spans="1:243" s="16" customFormat="1" ht="168.75">
      <c r="A15" s="22">
        <v>3</v>
      </c>
      <c r="B15" s="65" t="s">
        <v>58</v>
      </c>
      <c r="C15" s="59" t="s">
        <v>47</v>
      </c>
      <c r="D15" s="64">
        <v>170</v>
      </c>
      <c r="E15" s="64" t="s">
        <v>67</v>
      </c>
      <c r="F15" s="36"/>
      <c r="G15" s="37"/>
      <c r="H15" s="62"/>
      <c r="I15" s="36" t="s">
        <v>32</v>
      </c>
      <c r="J15" s="38">
        <f t="shared" si="0"/>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 t="shared" si="1"/>
        <v>0</v>
      </c>
      <c r="BB15" s="39">
        <f t="shared" si="2"/>
        <v>0</v>
      </c>
      <c r="BC15" s="57" t="str">
        <f t="shared" si="3"/>
        <v>INR Zero Only</v>
      </c>
      <c r="IA15" s="16">
        <v>2</v>
      </c>
      <c r="IB15" s="16" t="s">
        <v>55</v>
      </c>
      <c r="IE15" s="17"/>
      <c r="IF15" s="17"/>
      <c r="IG15" s="17"/>
      <c r="IH15" s="17"/>
      <c r="II15" s="17"/>
    </row>
    <row r="16" spans="1:243" s="16" customFormat="1" ht="96.75" customHeight="1">
      <c r="A16" s="22">
        <v>4</v>
      </c>
      <c r="B16" s="65" t="s">
        <v>68</v>
      </c>
      <c r="C16" s="45"/>
      <c r="D16" s="64"/>
      <c r="E16" s="64"/>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IA16" s="16">
        <v>2.1</v>
      </c>
      <c r="IB16" s="16" t="s">
        <v>56</v>
      </c>
      <c r="IC16" s="16" t="s">
        <v>44</v>
      </c>
      <c r="ID16" s="16">
        <v>6</v>
      </c>
      <c r="IE16" s="17" t="s">
        <v>54</v>
      </c>
      <c r="IF16" s="17"/>
      <c r="IG16" s="17"/>
      <c r="IH16" s="17"/>
      <c r="II16" s="17"/>
    </row>
    <row r="17" spans="1:243" s="16" customFormat="1" ht="29.25" customHeight="1">
      <c r="A17" s="22">
        <v>5</v>
      </c>
      <c r="B17" s="65" t="s">
        <v>59</v>
      </c>
      <c r="C17" s="59" t="s">
        <v>48</v>
      </c>
      <c r="D17" s="64">
        <v>60</v>
      </c>
      <c r="E17" s="64" t="s">
        <v>67</v>
      </c>
      <c r="F17" s="36"/>
      <c r="G17" s="37"/>
      <c r="H17" s="61"/>
      <c r="I17" s="36" t="s">
        <v>32</v>
      </c>
      <c r="J17" s="38">
        <f t="shared" si="0"/>
        <v>1</v>
      </c>
      <c r="K17" s="37" t="s">
        <v>33</v>
      </c>
      <c r="L17" s="37" t="s">
        <v>4</v>
      </c>
      <c r="M17" s="44"/>
      <c r="N17" s="37"/>
      <c r="O17" s="44"/>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 t="shared" si="1"/>
        <v>0</v>
      </c>
      <c r="BB17" s="39">
        <f t="shared" si="2"/>
        <v>0</v>
      </c>
      <c r="BC17" s="57" t="str">
        <f t="shared" si="3"/>
        <v>INR Zero Only</v>
      </c>
      <c r="IE17" s="17"/>
      <c r="IF17" s="17"/>
      <c r="IG17" s="17"/>
      <c r="IH17" s="17"/>
      <c r="II17" s="17"/>
    </row>
    <row r="18" spans="1:243" s="16" customFormat="1" ht="93" customHeight="1">
      <c r="A18" s="22">
        <v>6</v>
      </c>
      <c r="B18" s="65" t="s">
        <v>69</v>
      </c>
      <c r="C18" s="45"/>
      <c r="D18" s="64"/>
      <c r="E18" s="64"/>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IE18" s="17"/>
      <c r="IF18" s="17"/>
      <c r="IG18" s="17"/>
      <c r="IH18" s="17"/>
      <c r="II18" s="17"/>
    </row>
    <row r="19" spans="1:243" s="16" customFormat="1" ht="31.5" customHeight="1">
      <c r="A19" s="22">
        <v>7</v>
      </c>
      <c r="B19" s="65" t="s">
        <v>60</v>
      </c>
      <c r="C19" s="59" t="s">
        <v>36</v>
      </c>
      <c r="D19" s="64">
        <v>20</v>
      </c>
      <c r="E19" s="64" t="s">
        <v>67</v>
      </c>
      <c r="F19" s="36"/>
      <c r="G19" s="37"/>
      <c r="H19" s="61"/>
      <c r="I19" s="36" t="s">
        <v>32</v>
      </c>
      <c r="J19" s="38">
        <f t="shared" si="0"/>
        <v>1</v>
      </c>
      <c r="K19" s="37" t="s">
        <v>33</v>
      </c>
      <c r="L19" s="37" t="s">
        <v>4</v>
      </c>
      <c r="M19" s="44"/>
      <c r="N19" s="37"/>
      <c r="O19" s="44"/>
      <c r="P19" s="40"/>
      <c r="Q19" s="37"/>
      <c r="R19" s="37"/>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39">
        <f t="shared" si="1"/>
        <v>0</v>
      </c>
      <c r="BB19" s="39">
        <f t="shared" si="2"/>
        <v>0</v>
      </c>
      <c r="BC19" s="57" t="str">
        <f t="shared" si="3"/>
        <v>INR Zero Only</v>
      </c>
      <c r="IE19" s="17"/>
      <c r="IF19" s="17"/>
      <c r="IG19" s="17"/>
      <c r="IH19" s="17"/>
      <c r="II19" s="17"/>
    </row>
    <row r="20" spans="1:243" s="16" customFormat="1" ht="93.75">
      <c r="A20" s="22">
        <v>8</v>
      </c>
      <c r="B20" s="65" t="s">
        <v>66</v>
      </c>
      <c r="C20" s="59" t="s">
        <v>49</v>
      </c>
      <c r="D20" s="64">
        <v>2</v>
      </c>
      <c r="E20" s="64" t="s">
        <v>31</v>
      </c>
      <c r="F20" s="36"/>
      <c r="G20" s="37"/>
      <c r="H20" s="61"/>
      <c r="I20" s="36" t="s">
        <v>32</v>
      </c>
      <c r="J20" s="38">
        <f t="shared" si="0"/>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57" t="str">
        <f t="shared" si="3"/>
        <v>INR Zero Only</v>
      </c>
      <c r="IE20" s="17"/>
      <c r="IF20" s="17"/>
      <c r="IG20" s="17"/>
      <c r="IH20" s="17"/>
      <c r="II20" s="17"/>
    </row>
    <row r="21" spans="1:243" s="18" customFormat="1" ht="58.5" customHeight="1">
      <c r="A21" s="72" t="s">
        <v>35</v>
      </c>
      <c r="B21" s="73"/>
      <c r="C21" s="45"/>
      <c r="D21" s="45"/>
      <c r="E21" s="45"/>
      <c r="F21" s="43"/>
      <c r="G21" s="45"/>
      <c r="H21" s="46"/>
      <c r="I21" s="46"/>
      <c r="J21" s="46"/>
      <c r="K21" s="46"/>
      <c r="L21" s="45"/>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f>SUM(BA13:BA20)</f>
        <v>0</v>
      </c>
      <c r="BB21" s="48">
        <f>SUM(BB13:BB20)</f>
        <v>0</v>
      </c>
      <c r="BC21" s="57" t="str">
        <f>SpellNumber($E$2,BB21)</f>
        <v>INR Zero Only</v>
      </c>
      <c r="IA21" s="18" t="s">
        <v>35</v>
      </c>
      <c r="IE21" s="19"/>
      <c r="IF21" s="19" t="s">
        <v>34</v>
      </c>
      <c r="IG21" s="19" t="s">
        <v>36</v>
      </c>
      <c r="IH21" s="19">
        <v>10</v>
      </c>
      <c r="II21" s="19" t="s">
        <v>31</v>
      </c>
    </row>
    <row r="22" spans="1:243" s="20" customFormat="1" ht="54.75" customHeight="1" hidden="1">
      <c r="A22" s="49" t="s">
        <v>37</v>
      </c>
      <c r="B22" s="50"/>
      <c r="C22" s="25"/>
      <c r="D22" s="26"/>
      <c r="E22" s="27" t="s">
        <v>38</v>
      </c>
      <c r="F22" s="28"/>
      <c r="G22" s="29"/>
      <c r="H22" s="30"/>
      <c r="I22" s="30"/>
      <c r="J22" s="30"/>
      <c r="K22" s="31"/>
      <c r="L22" s="32"/>
      <c r="M22" s="33" t="s">
        <v>39</v>
      </c>
      <c r="N22" s="30"/>
      <c r="O22" s="24"/>
      <c r="P22" s="24"/>
      <c r="Q22" s="24"/>
      <c r="R22" s="24"/>
      <c r="S22" s="24"/>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4">
        <f>IF(ISBLANK(F22),0,IF(E22="Excess (+)",ROUND(BA21+(BA21*F22),2),IF(E22="Less (-)",ROUND(BA21+(BA21*F22*(-1)),2),0)))</f>
        <v>0</v>
      </c>
      <c r="BB22" s="35">
        <f>ROUND(BA22,0)</f>
        <v>0</v>
      </c>
      <c r="BC22" s="23" t="str">
        <f>SpellNumber(L22,BB22)</f>
        <v> Zero Only</v>
      </c>
      <c r="IA22" s="20" t="s">
        <v>37</v>
      </c>
      <c r="IE22" s="21" t="s">
        <v>38</v>
      </c>
      <c r="IF22" s="21"/>
      <c r="IG22" s="21"/>
      <c r="IH22" s="21"/>
      <c r="II22" s="21"/>
    </row>
    <row r="23" spans="1:243" s="20" customFormat="1" ht="43.5" customHeight="1">
      <c r="A23" s="72" t="s">
        <v>40</v>
      </c>
      <c r="B23" s="73"/>
      <c r="C23" s="67" t="str">
        <f>SpellNumber($E$2,BB21)</f>
        <v>INR Zero Only</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A23" s="20" t="s">
        <v>40</v>
      </c>
      <c r="IC23" s="20" t="s">
        <v>45</v>
      </c>
      <c r="IE23" s="21"/>
      <c r="IF23" s="21"/>
      <c r="IG23" s="21"/>
      <c r="IH23" s="21"/>
      <c r="II23" s="21"/>
    </row>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allowBlank="1" showInputMessage="1" showErrorMessage="1" promptTitle="Itemcode/Make" prompt="Please enter text" sqref="F21 C19:C20 C13:C15 C17">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9:O20 M17 M19:M20 M13:M15 O13:O15 O17">
      <formula1>0</formula1>
      <formula2>999999999999999</formula2>
    </dataValidation>
    <dataValidation type="decimal" allowBlank="1" showInputMessage="1" showErrorMessage="1" promptTitle="Quantity" prompt="Please enter the Quantity for this item. " errorTitle="Invalid Entry" error="Only Numeric Values are allowed. " sqref="D19:D20 F17 F19:F20 F13:F15 D13:D15 D17">
      <formula1>0</formula1>
      <formula2>999999999999999</formula2>
    </dataValidation>
    <dataValidation allowBlank="1" showInputMessage="1" showErrorMessage="1" promptTitle="Addition / Deduction" prompt="Please Choose the correct One" sqref="J19:J20 J13:J15 J17">
      <formula1>0</formula1>
      <formula2>0</formula2>
    </dataValidation>
    <dataValidation type="list" showErrorMessage="1" sqref="I19:I20 I13: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9:N20 N13:N15 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R20 R13: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Q20 Q13:Q15 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9:H20 G13:H15 G17:H17">
      <formula1>0</formula1>
      <formula2>999999999999999</formula2>
    </dataValidation>
    <dataValidation allowBlank="1" showInputMessage="1" showErrorMessage="1" promptTitle="Units" prompt="Please enter Units in text" sqref="E19:E20 E13:E15 E17">
      <formula1>0</formula1>
      <formula2>0</formula2>
    </dataValidation>
    <dataValidation type="list" allowBlank="1" showErrorMessage="1" sqref="K19:K20 K13:K15 K17">
      <formula1>"Partial Conversion,Full Conversion"</formula1>
      <formula2>0</formula2>
    </dataValidation>
    <dataValidation type="list" allowBlank="1" showInputMessage="1" showErrorMessage="1" sqref="L19:L23 L13:L15 L17">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2022-01-31T10:36:45Z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