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<sst xmlns="http://schemas.openxmlformats.org/spreadsheetml/2006/main" count="207" uniqueCount="91">
  <si>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</si>
  <si>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</si>
  <si>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</si>
  <si>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</si>
  <si>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</si>
  <si>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</si>
  <si>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</si>
  <si>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</si>
  <si>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</si>
  <si>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</si>
  <si>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</si>
  <si>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</si>
  <si>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</si>
  <si>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</si>
  <si>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</si>
  <si>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</si>
  <si>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</si>
  <si>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</si>
  <si>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</si>
  <si>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</si>
  <si>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</si>
  <si>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</si>
  <si>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</si>
  <si>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</si>
  <si>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</si>
  <si>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</si>
  <si>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</si>
  <si>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</si>
  <si>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</si>
  <si>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</si>
  <si>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</si>
  <si>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</si>
  <si>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</si>
  <si>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</si>
  <si>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</si>
  <si>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</si>
  <si>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</si>
  <si>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</si>
  <si>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</si>
  <si>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</si>
  <si>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</si>
  <si>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</si>
  <si>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</si>
  <si>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</si>
  <si>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</si>
  <si>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</si>
  <si>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</si>
  <si>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</si>
  <si>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</si>
  <si>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</si>
  <si>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</si>
  <si>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</si>
  <si>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</si>
  <si>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</si>
  <si>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</si>
  <si>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(B)</t>
  </si>
  <si>
    <t>Any other charges, if any (C)</t>
  </si>
  <si>
    <t>ITEM5</t>
  </si>
  <si>
    <t>ITEM6</t>
  </si>
  <si>
    <t>Rmt</t>
  </si>
  <si>
    <t>Copper Tubing 1/2” and 1/4” with pipe insulation of K flex/Totaline
(Make of copper tubing-RYOKU/MET TUBE/TOTALINE/MEHTATUBE)
(as per Technical details as given  below)</t>
  </si>
  <si>
    <t>PVC drain pipe 25mm
Make: Reliance/ Finolex/ Astra
(as per Technical details as given  below)</t>
  </si>
  <si>
    <t>Providing and installation of Inverter Split AC's with heating and cooling, 2.0 TR, Five Star rated capacity (cooling) 21000 BTU/Hr. and  (heating) 23000BTU / Hr. rated COP cooling/heating 3.15/3.20 including installation. 
Make: (O-General/ Mishubushi/ Voltas/Blue Star/Toshiba) with heavy duty iron angle stand for resting outdoor unit.
(as per Technical details as given  below)</t>
  </si>
  <si>
    <r>
      <rPr>
        <b/>
        <sz val="10"/>
        <color indexed="8"/>
        <rFont val="Times New Roman"/>
        <family val="1"/>
      </rPr>
      <t xml:space="preserve">Wall side work bench of size 1830mm L x 750mm W x 900mm H
</t>
    </r>
    <r>
      <rPr>
        <sz val="10"/>
        <color indexed="8"/>
        <rFont val="Times New Roman"/>
        <family val="1"/>
      </rPr>
      <t>(as per Technical details as given  below)</t>
    </r>
  </si>
  <si>
    <t>ITEM7</t>
  </si>
  <si>
    <t>ITEM8</t>
  </si>
  <si>
    <t>ITEM9</t>
  </si>
  <si>
    <t>ITEM10</t>
  </si>
  <si>
    <t>ITEM11</t>
  </si>
  <si>
    <t>ITEM12</t>
  </si>
  <si>
    <t>ITEM13</t>
  </si>
  <si>
    <t>ITEM14</t>
  </si>
  <si>
    <t>ITEM15</t>
  </si>
  <si>
    <t>ITEM16</t>
  </si>
  <si>
    <t>ITEM17</t>
  </si>
  <si>
    <t xml:space="preserve">Any other charges, if any (A)
</t>
  </si>
  <si>
    <t xml:space="preserve">
Name of Work:&lt; Supply and Installation of Lab Furniture &gt;
 </t>
  </si>
  <si>
    <t>Contract No:  &lt;IISERM(1528) 21/22-Pur &gt;</t>
  </si>
  <si>
    <r>
      <rPr>
        <b/>
        <sz val="10"/>
        <color indexed="8"/>
        <rFont val="Times New Roman"/>
        <family val="1"/>
      </rPr>
      <t>Wall side work bench of size 1500mm L x 750mm W x 900mm H</t>
    </r>
    <r>
      <rPr>
        <sz val="10"/>
        <color indexed="8"/>
        <rFont val="Times New Roman"/>
        <family val="1"/>
      </rPr>
      <t xml:space="preserve">
(as per Technical details as given  below)</t>
    </r>
  </si>
  <si>
    <r>
      <rPr>
        <b/>
        <sz val="10"/>
        <color indexed="8"/>
        <rFont val="Times New Roman"/>
        <family val="1"/>
      </rPr>
      <t>Wall side work bench of size 1220mm L x 750mm W x 900mm H</t>
    </r>
    <r>
      <rPr>
        <sz val="10"/>
        <color indexed="8"/>
        <rFont val="Times New Roman"/>
        <family val="1"/>
      </rPr>
      <t xml:space="preserve">
(as per Technical details as given  below)</t>
    </r>
  </si>
  <si>
    <r>
      <rPr>
        <b/>
        <sz val="10"/>
        <color indexed="8"/>
        <rFont val="Times New Roman"/>
        <family val="1"/>
      </rPr>
      <t>Island work bench of size 1830mm L x 1500mm W x 900mm H</t>
    </r>
    <r>
      <rPr>
        <sz val="10"/>
        <color indexed="8"/>
        <rFont val="Times New Roman"/>
        <family val="1"/>
      </rPr>
      <t xml:space="preserve">
(as per Technical details as given  below)</t>
    </r>
  </si>
  <si>
    <r>
      <rPr>
        <b/>
        <sz val="10"/>
        <color indexed="8"/>
        <rFont val="Times New Roman"/>
        <family val="1"/>
      </rPr>
      <t>Sitting table of size 1500mm L x 600mm W x 750mm H</t>
    </r>
    <r>
      <rPr>
        <sz val="10"/>
        <color indexed="8"/>
        <rFont val="Times New Roman"/>
        <family val="1"/>
      </rPr>
      <t xml:space="preserve">
(as per Technical details as given  below)</t>
    </r>
  </si>
  <si>
    <r>
      <rPr>
        <b/>
        <sz val="10"/>
        <color indexed="8"/>
        <rFont val="Times New Roman"/>
        <family val="1"/>
      </rPr>
      <t>Sitting table of size 900mm L x 750mm W x 750mm H</t>
    </r>
    <r>
      <rPr>
        <sz val="10"/>
        <color indexed="8"/>
        <rFont val="Times New Roman"/>
        <family val="1"/>
      </rPr>
      <t xml:space="preserve">
(as per Technical details as given  below)</t>
    </r>
  </si>
  <si>
    <r>
      <rPr>
        <b/>
        <sz val="10"/>
        <color indexed="8"/>
        <rFont val="Times New Roman"/>
        <family val="1"/>
      </rPr>
      <t>Rack storage cabinet</t>
    </r>
    <r>
      <rPr>
        <sz val="10"/>
        <color indexed="8"/>
        <rFont val="Times New Roman"/>
        <family val="1"/>
      </rPr>
      <t xml:space="preserve">
(as per Technical details as given  below)</t>
    </r>
  </si>
  <si>
    <r>
      <rPr>
        <b/>
        <sz val="10"/>
        <color indexed="8"/>
        <rFont val="Times New Roman"/>
        <family val="1"/>
      </rPr>
      <t>Wall side sink unit of size 600x750x900mm</t>
    </r>
    <r>
      <rPr>
        <sz val="10"/>
        <color indexed="8"/>
        <rFont val="Times New Roman"/>
        <family val="1"/>
      </rPr>
      <t xml:space="preserve">
(as per Technical details as given  below)</t>
    </r>
  </si>
  <si>
    <r>
      <rPr>
        <b/>
        <sz val="10"/>
        <color indexed="8"/>
        <rFont val="Times New Roman"/>
        <family val="1"/>
      </rPr>
      <t>FRP ducting 200 mm dia</t>
    </r>
    <r>
      <rPr>
        <sz val="10"/>
        <color indexed="8"/>
        <rFont val="Times New Roman"/>
        <family val="1"/>
      </rPr>
      <t xml:space="preserve">
(as per Technical details as given  below)</t>
    </r>
  </si>
  <si>
    <r>
      <rPr>
        <b/>
        <sz val="10"/>
        <color indexed="8"/>
        <rFont val="Times New Roman"/>
        <family val="1"/>
      </rPr>
      <t>Fume hood with underneath cupboards</t>
    </r>
    <r>
      <rPr>
        <sz val="10"/>
        <color indexed="8"/>
        <rFont val="Times New Roman"/>
        <family val="1"/>
      </rPr>
      <t xml:space="preserve">
(as per Technical details as given  below)</t>
    </r>
  </si>
  <si>
    <r>
      <rPr>
        <b/>
        <sz val="10"/>
        <color indexed="8"/>
        <rFont val="Times New Roman"/>
        <family val="1"/>
      </rPr>
      <t>ALMIRAH GLASS DOOR</t>
    </r>
    <r>
      <rPr>
        <sz val="10"/>
        <color indexed="8"/>
        <rFont val="Times New Roman"/>
        <family val="1"/>
      </rPr>
      <t xml:space="preserve">
(as per Technical details as given  below)</t>
    </r>
  </si>
  <si>
    <r>
      <rPr>
        <b/>
        <sz val="10"/>
        <color indexed="8"/>
        <rFont val="Times New Roman"/>
        <family val="1"/>
      </rPr>
      <t>Supplying and placing Bar Stool</t>
    </r>
    <r>
      <rPr>
        <sz val="10"/>
        <color indexed="8"/>
        <rFont val="Times New Roman"/>
        <family val="1"/>
      </rPr>
      <t xml:space="preserve">
(as per Technical details as given  below)</t>
    </r>
  </si>
  <si>
    <r>
      <rPr>
        <b/>
        <sz val="10"/>
        <color indexed="8"/>
        <rFont val="Times New Roman"/>
        <family val="1"/>
      </rPr>
      <t>Visitor chair</t>
    </r>
    <r>
      <rPr>
        <sz val="10"/>
        <color indexed="8"/>
        <rFont val="Times New Roman"/>
        <family val="1"/>
      </rPr>
      <t xml:space="preserve">
(as per Technical details as given  below)</t>
    </r>
  </si>
  <si>
    <t>Any other charges, if any (D)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</si>
</sst>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409]dddd\,\ mmmm\ d\,\ yyyy"/>
    <numFmt numFmtId="181" formatCode="[$-409]h:mm:ss\ AM/PM"/>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25" fillId="0" borderId="13" xfId="0" applyFont="1" applyFill="1" applyBorder="1" applyAlignment="1">
      <alignment horizontal="left" vertical="top" wrapText="1"/>
    </xf>
    <xf numFmtId="49"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2"/>
  <sheetViews>
    <sheetView showGridLines="0" zoomScale="85" zoomScaleNormal="85" zoomScalePageLayoutView="0" workbookViewId="0" topLeftCell="A20">
      <selection activeCell="A1" sqref="A1:L1"/>
    </sheetView>
  </sheetViews>
  <sheetFormatPr defaultColWidth="9.140625" defaultRowHeight="15"/>
  <cols>
    <col min="1" max="1" width="12.710937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0" width="9.140625" style="1" hidden="1" customWidth="1"/>
    <col min="11" max="11" width="16.8515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76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77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2.25" customHeight="1">
      <c r="A13" s="64">
        <v>1.1</v>
      </c>
      <c r="B13" s="63" t="s">
        <v>63</v>
      </c>
      <c r="C13" s="43" t="s">
        <v>50</v>
      </c>
      <c r="D13" s="44">
        <v>3</v>
      </c>
      <c r="E13" s="37" t="s">
        <v>53</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0" ref="BA13:BA28">D13*M13</f>
        <v>0</v>
      </c>
      <c r="BB13" s="45">
        <f aca="true" t="shared" si="1" ref="BB13:BB28">D13*M13+N13+O13+P13+Q13+R13</f>
        <v>0</v>
      </c>
      <c r="BC13" s="46" t="str">
        <f aca="true" t="shared" si="2" ref="BC13:BC28">SpellNumber(L13,BB13)</f>
        <v>INR Zero Only</v>
      </c>
      <c r="IA13" s="23">
        <v>1.1</v>
      </c>
      <c r="IB13" s="34" t="s">
        <v>62</v>
      </c>
      <c r="IC13" s="23" t="s">
        <v>50</v>
      </c>
      <c r="ID13" s="23">
        <v>1</v>
      </c>
      <c r="IE13" s="24" t="s">
        <v>53</v>
      </c>
      <c r="IF13" s="24" t="s">
        <v>39</v>
      </c>
      <c r="IG13" s="24" t="s">
        <v>35</v>
      </c>
      <c r="IH13" s="24">
        <v>123.223</v>
      </c>
      <c r="II13" s="24" t="s">
        <v>36</v>
      </c>
    </row>
    <row r="14" spans="1:243" s="23" customFormat="1" ht="32.25" customHeight="1">
      <c r="A14" s="64">
        <v>1.2</v>
      </c>
      <c r="B14" s="63" t="s">
        <v>78</v>
      </c>
      <c r="C14" s="43" t="s">
        <v>51</v>
      </c>
      <c r="D14" s="44">
        <v>1</v>
      </c>
      <c r="E14" s="37" t="s">
        <v>53</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0"/>
        <v>0</v>
      </c>
      <c r="BB14" s="45">
        <f t="shared" si="1"/>
        <v>0</v>
      </c>
      <c r="BC14" s="46" t="str">
        <f t="shared" si="2"/>
        <v>INR Zero Only</v>
      </c>
      <c r="IA14" s="23">
        <v>1.2</v>
      </c>
      <c r="IB14" s="34" t="s">
        <v>60</v>
      </c>
      <c r="IC14" s="23" t="s">
        <v>51</v>
      </c>
      <c r="ID14" s="23">
        <v>1</v>
      </c>
      <c r="IE14" s="24" t="s">
        <v>59</v>
      </c>
      <c r="IF14" s="24" t="s">
        <v>39</v>
      </c>
      <c r="IG14" s="24" t="s">
        <v>35</v>
      </c>
      <c r="IH14" s="24">
        <v>123.223</v>
      </c>
      <c r="II14" s="24" t="s">
        <v>36</v>
      </c>
    </row>
    <row r="15" spans="1:243" s="23" customFormat="1" ht="32.25" customHeight="1">
      <c r="A15" s="64">
        <v>1.3</v>
      </c>
      <c r="B15" s="63" t="s">
        <v>79</v>
      </c>
      <c r="C15" s="43" t="s">
        <v>52</v>
      </c>
      <c r="D15" s="44">
        <v>1</v>
      </c>
      <c r="E15" s="37" t="s">
        <v>53</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0"/>
        <v>0</v>
      </c>
      <c r="BB15" s="45">
        <f t="shared" si="1"/>
        <v>0</v>
      </c>
      <c r="BC15" s="46" t="str">
        <f t="shared" si="2"/>
        <v>INR Zero Only</v>
      </c>
      <c r="IA15" s="23">
        <v>1.3</v>
      </c>
      <c r="IB15" s="34" t="s">
        <v>61</v>
      </c>
      <c r="IC15" s="23" t="s">
        <v>52</v>
      </c>
      <c r="ID15" s="23">
        <v>1</v>
      </c>
      <c r="IE15" s="24" t="s">
        <v>59</v>
      </c>
      <c r="IF15" s="24" t="s">
        <v>39</v>
      </c>
      <c r="IG15" s="24" t="s">
        <v>35</v>
      </c>
      <c r="IH15" s="24">
        <v>123.223</v>
      </c>
      <c r="II15" s="24" t="s">
        <v>36</v>
      </c>
    </row>
    <row r="16" spans="1:243" s="23" customFormat="1" ht="32.25" customHeight="1">
      <c r="A16" s="64">
        <v>1.4</v>
      </c>
      <c r="B16" s="63" t="s">
        <v>80</v>
      </c>
      <c r="C16" s="43" t="s">
        <v>54</v>
      </c>
      <c r="D16" s="44">
        <v>1</v>
      </c>
      <c r="E16" s="37" t="s">
        <v>53</v>
      </c>
      <c r="F16" s="38"/>
      <c r="G16" s="39"/>
      <c r="H16" s="40"/>
      <c r="I16" s="38"/>
      <c r="J16" s="41"/>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0"/>
        <v>0</v>
      </c>
      <c r="BB16" s="45">
        <f t="shared" si="1"/>
        <v>0</v>
      </c>
      <c r="BC16" s="46" t="str">
        <f t="shared" si="2"/>
        <v>INR Zero Only</v>
      </c>
      <c r="IB16" s="34"/>
      <c r="IE16" s="24"/>
      <c r="IF16" s="24"/>
      <c r="IG16" s="24"/>
      <c r="IH16" s="24"/>
      <c r="II16" s="24"/>
    </row>
    <row r="17" spans="1:243" s="23" customFormat="1" ht="32.25" customHeight="1">
      <c r="A17" s="64">
        <v>1.5</v>
      </c>
      <c r="B17" s="63" t="s">
        <v>81</v>
      </c>
      <c r="C17" s="43" t="s">
        <v>57</v>
      </c>
      <c r="D17" s="44">
        <v>5</v>
      </c>
      <c r="E17" s="37" t="s">
        <v>53</v>
      </c>
      <c r="F17" s="38"/>
      <c r="G17" s="39"/>
      <c r="H17" s="40"/>
      <c r="I17" s="38"/>
      <c r="J17" s="41"/>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0"/>
        <v>0</v>
      </c>
      <c r="BB17" s="45">
        <f t="shared" si="1"/>
        <v>0</v>
      </c>
      <c r="BC17" s="46" t="str">
        <f t="shared" si="2"/>
        <v>INR Zero Only</v>
      </c>
      <c r="IB17" s="34"/>
      <c r="IE17" s="24"/>
      <c r="IF17" s="24"/>
      <c r="IG17" s="24"/>
      <c r="IH17" s="24"/>
      <c r="II17" s="24"/>
    </row>
    <row r="18" spans="1:243" s="23" customFormat="1" ht="32.25" customHeight="1">
      <c r="A18" s="64">
        <v>1.6</v>
      </c>
      <c r="B18" s="63" t="s">
        <v>82</v>
      </c>
      <c r="C18" s="43" t="s">
        <v>58</v>
      </c>
      <c r="D18" s="44">
        <v>1</v>
      </c>
      <c r="E18" s="37" t="s">
        <v>53</v>
      </c>
      <c r="F18" s="38"/>
      <c r="G18" s="39"/>
      <c r="H18" s="40"/>
      <c r="I18" s="38"/>
      <c r="J18" s="41"/>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0"/>
        <v>0</v>
      </c>
      <c r="BB18" s="45">
        <f t="shared" si="1"/>
        <v>0</v>
      </c>
      <c r="BC18" s="46" t="str">
        <f t="shared" si="2"/>
        <v>INR Zero Only</v>
      </c>
      <c r="IB18" s="34"/>
      <c r="IE18" s="24"/>
      <c r="IF18" s="24"/>
      <c r="IG18" s="24"/>
      <c r="IH18" s="24"/>
      <c r="II18" s="24"/>
    </row>
    <row r="19" spans="1:243" s="23" customFormat="1" ht="32.25" customHeight="1">
      <c r="A19" s="64">
        <v>1.7</v>
      </c>
      <c r="B19" s="63" t="s">
        <v>89</v>
      </c>
      <c r="C19" s="43" t="s">
        <v>64</v>
      </c>
      <c r="D19" s="44">
        <v>9</v>
      </c>
      <c r="E19" s="37" t="s">
        <v>53</v>
      </c>
      <c r="F19" s="38"/>
      <c r="G19" s="39"/>
      <c r="H19" s="40"/>
      <c r="I19" s="38"/>
      <c r="J19" s="41"/>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0"/>
        <v>0</v>
      </c>
      <c r="BB19" s="45">
        <f t="shared" si="1"/>
        <v>0</v>
      </c>
      <c r="BC19" s="46" t="str">
        <f t="shared" si="2"/>
        <v>INR Zero Only</v>
      </c>
      <c r="IB19" s="34"/>
      <c r="IE19" s="24"/>
      <c r="IF19" s="24"/>
      <c r="IG19" s="24"/>
      <c r="IH19" s="24"/>
      <c r="II19" s="24"/>
    </row>
    <row r="20" spans="1:243" s="23" customFormat="1" ht="32.25" customHeight="1">
      <c r="A20" s="64">
        <v>1.8</v>
      </c>
      <c r="B20" s="63" t="s">
        <v>88</v>
      </c>
      <c r="C20" s="43" t="s">
        <v>65</v>
      </c>
      <c r="D20" s="44">
        <v>4</v>
      </c>
      <c r="E20" s="37" t="s">
        <v>53</v>
      </c>
      <c r="F20" s="38"/>
      <c r="G20" s="39"/>
      <c r="H20" s="40"/>
      <c r="I20" s="38"/>
      <c r="J20" s="41"/>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0"/>
        <v>0</v>
      </c>
      <c r="BB20" s="45">
        <f t="shared" si="1"/>
        <v>0</v>
      </c>
      <c r="BC20" s="46" t="str">
        <f t="shared" si="2"/>
        <v>INR Zero Only</v>
      </c>
      <c r="IB20" s="34"/>
      <c r="IE20" s="24"/>
      <c r="IF20" s="24"/>
      <c r="IG20" s="24"/>
      <c r="IH20" s="24"/>
      <c r="II20" s="24"/>
    </row>
    <row r="21" spans="1:243" s="23" customFormat="1" ht="32.25" customHeight="1">
      <c r="A21" s="64">
        <v>1.9</v>
      </c>
      <c r="B21" s="63" t="s">
        <v>87</v>
      </c>
      <c r="C21" s="43" t="s">
        <v>66</v>
      </c>
      <c r="D21" s="44">
        <v>3</v>
      </c>
      <c r="E21" s="37" t="s">
        <v>53</v>
      </c>
      <c r="F21" s="38"/>
      <c r="G21" s="39"/>
      <c r="H21" s="40"/>
      <c r="I21" s="38"/>
      <c r="J21" s="41"/>
      <c r="K21" s="39" t="s">
        <v>38</v>
      </c>
      <c r="L21" s="39" t="s">
        <v>4</v>
      </c>
      <c r="M21" s="28"/>
      <c r="N21" s="27"/>
      <c r="O21" s="28"/>
      <c r="P21" s="28"/>
      <c r="Q21" s="27"/>
      <c r="R21" s="27"/>
      <c r="S21" s="29"/>
      <c r="T21" s="29"/>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1">
        <f t="shared" si="0"/>
        <v>0</v>
      </c>
      <c r="BB21" s="45">
        <f t="shared" si="1"/>
        <v>0</v>
      </c>
      <c r="BC21" s="46" t="str">
        <f t="shared" si="2"/>
        <v>INR Zero Only</v>
      </c>
      <c r="IB21" s="34"/>
      <c r="IE21" s="24"/>
      <c r="IF21" s="24"/>
      <c r="IG21" s="24"/>
      <c r="IH21" s="24"/>
      <c r="II21" s="24"/>
    </row>
    <row r="22" spans="1:243" s="23" customFormat="1" ht="32.25" customHeight="1">
      <c r="A22" s="64">
        <v>2</v>
      </c>
      <c r="B22" s="63" t="s">
        <v>86</v>
      </c>
      <c r="C22" s="43" t="s">
        <v>67</v>
      </c>
      <c r="D22" s="44">
        <v>1</v>
      </c>
      <c r="E22" s="37" t="s">
        <v>53</v>
      </c>
      <c r="F22" s="38"/>
      <c r="G22" s="39"/>
      <c r="H22" s="40"/>
      <c r="I22" s="38"/>
      <c r="J22" s="41"/>
      <c r="K22" s="39" t="s">
        <v>38</v>
      </c>
      <c r="L22" s="39" t="s">
        <v>4</v>
      </c>
      <c r="M22" s="28"/>
      <c r="N22" s="27"/>
      <c r="O22" s="28"/>
      <c r="P22" s="28"/>
      <c r="Q22" s="27"/>
      <c r="R22" s="27"/>
      <c r="S22" s="29"/>
      <c r="T22" s="29"/>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1">
        <f t="shared" si="0"/>
        <v>0</v>
      </c>
      <c r="BB22" s="45">
        <f t="shared" si="1"/>
        <v>0</v>
      </c>
      <c r="BC22" s="46" t="str">
        <f t="shared" si="2"/>
        <v>INR Zero Only</v>
      </c>
      <c r="IB22" s="34"/>
      <c r="IE22" s="24"/>
      <c r="IF22" s="24"/>
      <c r="IG22" s="24"/>
      <c r="IH22" s="24"/>
      <c r="II22" s="24"/>
    </row>
    <row r="23" spans="1:243" s="23" customFormat="1" ht="32.25" customHeight="1">
      <c r="A23" s="64">
        <v>2.1</v>
      </c>
      <c r="B23" s="63" t="s">
        <v>85</v>
      </c>
      <c r="C23" s="43" t="s">
        <v>68</v>
      </c>
      <c r="D23" s="44">
        <v>60</v>
      </c>
      <c r="E23" s="37" t="s">
        <v>59</v>
      </c>
      <c r="F23" s="38"/>
      <c r="G23" s="39"/>
      <c r="H23" s="40"/>
      <c r="I23" s="38"/>
      <c r="J23" s="41"/>
      <c r="K23" s="39" t="s">
        <v>38</v>
      </c>
      <c r="L23" s="39" t="s">
        <v>4</v>
      </c>
      <c r="M23" s="28"/>
      <c r="N23" s="27"/>
      <c r="O23" s="28"/>
      <c r="P23" s="28"/>
      <c r="Q23" s="27"/>
      <c r="R23" s="27"/>
      <c r="S23" s="29"/>
      <c r="T23" s="29"/>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1">
        <f t="shared" si="0"/>
        <v>0</v>
      </c>
      <c r="BB23" s="45">
        <f t="shared" si="1"/>
        <v>0</v>
      </c>
      <c r="BC23" s="46" t="str">
        <f t="shared" si="2"/>
        <v>INR Zero Only</v>
      </c>
      <c r="IB23" s="34"/>
      <c r="IE23" s="24"/>
      <c r="IF23" s="24"/>
      <c r="IG23" s="24"/>
      <c r="IH23" s="24"/>
      <c r="II23" s="24"/>
    </row>
    <row r="24" spans="1:243" s="23" customFormat="1" ht="32.25" customHeight="1">
      <c r="A24" s="64">
        <v>2.2</v>
      </c>
      <c r="B24" s="63" t="s">
        <v>84</v>
      </c>
      <c r="C24" s="43" t="s">
        <v>69</v>
      </c>
      <c r="D24" s="44">
        <v>1</v>
      </c>
      <c r="E24" s="37" t="s">
        <v>53</v>
      </c>
      <c r="F24" s="38"/>
      <c r="G24" s="39"/>
      <c r="H24" s="40"/>
      <c r="I24" s="38"/>
      <c r="J24" s="41"/>
      <c r="K24" s="39" t="s">
        <v>38</v>
      </c>
      <c r="L24" s="39" t="s">
        <v>4</v>
      </c>
      <c r="M24" s="28"/>
      <c r="N24" s="27"/>
      <c r="O24" s="28"/>
      <c r="P24" s="28"/>
      <c r="Q24" s="27"/>
      <c r="R24" s="27"/>
      <c r="S24" s="29"/>
      <c r="T24" s="29"/>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1">
        <f t="shared" si="0"/>
        <v>0</v>
      </c>
      <c r="BB24" s="45">
        <f t="shared" si="1"/>
        <v>0</v>
      </c>
      <c r="BC24" s="46" t="str">
        <f t="shared" si="2"/>
        <v>INR Zero Only</v>
      </c>
      <c r="IB24" s="34"/>
      <c r="IE24" s="24"/>
      <c r="IF24" s="24"/>
      <c r="IG24" s="24"/>
      <c r="IH24" s="24"/>
      <c r="II24" s="24"/>
    </row>
    <row r="25" spans="1:243" s="23" customFormat="1" ht="32.25" customHeight="1">
      <c r="A25" s="64">
        <v>2.3</v>
      </c>
      <c r="B25" s="63" t="s">
        <v>83</v>
      </c>
      <c r="C25" s="43" t="s">
        <v>70</v>
      </c>
      <c r="D25" s="44">
        <v>2</v>
      </c>
      <c r="E25" s="37" t="s">
        <v>53</v>
      </c>
      <c r="F25" s="38"/>
      <c r="G25" s="39"/>
      <c r="H25" s="40"/>
      <c r="I25" s="38"/>
      <c r="J25" s="41"/>
      <c r="K25" s="39" t="s">
        <v>38</v>
      </c>
      <c r="L25" s="39" t="s">
        <v>4</v>
      </c>
      <c r="M25" s="28"/>
      <c r="N25" s="27"/>
      <c r="O25" s="28"/>
      <c r="P25" s="28"/>
      <c r="Q25" s="27"/>
      <c r="R25" s="27"/>
      <c r="S25" s="29"/>
      <c r="T25" s="29"/>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1">
        <f t="shared" si="0"/>
        <v>0</v>
      </c>
      <c r="BB25" s="45">
        <f t="shared" si="1"/>
        <v>0</v>
      </c>
      <c r="BC25" s="46" t="str">
        <f t="shared" si="2"/>
        <v>INR Zero Only</v>
      </c>
      <c r="IB25" s="34"/>
      <c r="IE25" s="24"/>
      <c r="IF25" s="24"/>
      <c r="IG25" s="24"/>
      <c r="IH25" s="24"/>
      <c r="II25" s="24"/>
    </row>
    <row r="26" spans="1:243" s="23" customFormat="1" ht="22.5" customHeight="1">
      <c r="A26" s="64">
        <v>2.4</v>
      </c>
      <c r="B26" s="36" t="s">
        <v>75</v>
      </c>
      <c r="C26" s="43" t="s">
        <v>71</v>
      </c>
      <c r="D26" s="44">
        <v>1</v>
      </c>
      <c r="E26" s="37" t="s">
        <v>53</v>
      </c>
      <c r="F26" s="38"/>
      <c r="G26" s="39"/>
      <c r="H26" s="40"/>
      <c r="I26" s="38"/>
      <c r="J26" s="41"/>
      <c r="K26" s="39" t="s">
        <v>38</v>
      </c>
      <c r="L26" s="39" t="s">
        <v>4</v>
      </c>
      <c r="M26" s="28"/>
      <c r="N26" s="27"/>
      <c r="O26" s="28"/>
      <c r="P26" s="28"/>
      <c r="Q26" s="27"/>
      <c r="R26" s="27"/>
      <c r="S26" s="29"/>
      <c r="T26" s="29"/>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1">
        <f t="shared" si="0"/>
        <v>0</v>
      </c>
      <c r="BB26" s="45">
        <f t="shared" si="1"/>
        <v>0</v>
      </c>
      <c r="BC26" s="46" t="str">
        <f t="shared" si="2"/>
        <v>INR Zero Only</v>
      </c>
      <c r="IB26" s="34"/>
      <c r="IE26" s="24"/>
      <c r="IF26" s="24"/>
      <c r="IG26" s="24"/>
      <c r="IH26" s="24"/>
      <c r="II26" s="24"/>
    </row>
    <row r="27" spans="1:243" s="23" customFormat="1" ht="21.75" customHeight="1">
      <c r="A27" s="64">
        <v>2.5</v>
      </c>
      <c r="B27" s="36" t="s">
        <v>55</v>
      </c>
      <c r="C27" s="43" t="s">
        <v>72</v>
      </c>
      <c r="D27" s="44">
        <v>1</v>
      </c>
      <c r="E27" s="37" t="s">
        <v>53</v>
      </c>
      <c r="F27" s="38"/>
      <c r="G27" s="39"/>
      <c r="H27" s="40"/>
      <c r="I27" s="38"/>
      <c r="J27" s="41"/>
      <c r="K27" s="39" t="s">
        <v>38</v>
      </c>
      <c r="L27" s="39" t="s">
        <v>4</v>
      </c>
      <c r="M27" s="28"/>
      <c r="N27" s="27"/>
      <c r="O27" s="28"/>
      <c r="P27" s="28"/>
      <c r="Q27" s="27"/>
      <c r="R27" s="27"/>
      <c r="S27" s="29"/>
      <c r="T27" s="29"/>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1">
        <f t="shared" si="0"/>
        <v>0</v>
      </c>
      <c r="BB27" s="45">
        <f t="shared" si="1"/>
        <v>0</v>
      </c>
      <c r="BC27" s="46" t="str">
        <f t="shared" si="2"/>
        <v>INR Zero Only</v>
      </c>
      <c r="IB27" s="34"/>
      <c r="IE27" s="24"/>
      <c r="IF27" s="24"/>
      <c r="IG27" s="24"/>
      <c r="IH27" s="24"/>
      <c r="II27" s="24"/>
    </row>
    <row r="28" spans="1:243" s="23" customFormat="1" ht="23.25" customHeight="1">
      <c r="A28" s="64">
        <v>2.6</v>
      </c>
      <c r="B28" s="36" t="s">
        <v>56</v>
      </c>
      <c r="C28" s="43" t="s">
        <v>73</v>
      </c>
      <c r="D28" s="44">
        <v>1</v>
      </c>
      <c r="E28" s="37" t="s">
        <v>53</v>
      </c>
      <c r="F28" s="38"/>
      <c r="G28" s="39"/>
      <c r="H28" s="40"/>
      <c r="I28" s="38"/>
      <c r="J28" s="41"/>
      <c r="K28" s="39" t="s">
        <v>38</v>
      </c>
      <c r="L28" s="39" t="s">
        <v>4</v>
      </c>
      <c r="M28" s="28"/>
      <c r="N28" s="27"/>
      <c r="O28" s="28"/>
      <c r="P28" s="28"/>
      <c r="Q28" s="27"/>
      <c r="R28" s="27"/>
      <c r="S28" s="29"/>
      <c r="T28" s="29"/>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1">
        <f t="shared" si="0"/>
        <v>0</v>
      </c>
      <c r="BB28" s="45">
        <f t="shared" si="1"/>
        <v>0</v>
      </c>
      <c r="BC28" s="46" t="str">
        <f t="shared" si="2"/>
        <v>INR Zero Only</v>
      </c>
      <c r="IB28" s="34"/>
      <c r="IE28" s="24"/>
      <c r="IF28" s="24"/>
      <c r="IG28" s="24"/>
      <c r="IH28" s="24"/>
      <c r="II28" s="24"/>
    </row>
    <row r="29" spans="1:243" s="23" customFormat="1" ht="21.75" customHeight="1">
      <c r="A29" s="64">
        <v>2.7</v>
      </c>
      <c r="B29" s="36" t="s">
        <v>90</v>
      </c>
      <c r="C29" s="43" t="s">
        <v>74</v>
      </c>
      <c r="D29" s="44">
        <v>1</v>
      </c>
      <c r="E29" s="37" t="s">
        <v>53</v>
      </c>
      <c r="F29" s="38"/>
      <c r="G29" s="39"/>
      <c r="H29" s="40"/>
      <c r="I29" s="38" t="s">
        <v>37</v>
      </c>
      <c r="J29" s="41">
        <f>IF(I29="Less(-)",-1,1)</f>
        <v>1</v>
      </c>
      <c r="K29" s="39" t="s">
        <v>38</v>
      </c>
      <c r="L29" s="39" t="s">
        <v>4</v>
      </c>
      <c r="M29" s="28"/>
      <c r="N29" s="27"/>
      <c r="O29" s="28"/>
      <c r="P29" s="28"/>
      <c r="Q29" s="27"/>
      <c r="R29" s="27"/>
      <c r="S29" s="29"/>
      <c r="T29" s="29"/>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1">
        <f>D29*M29</f>
        <v>0</v>
      </c>
      <c r="BB29" s="45">
        <f>D29*M29+N29+O29+P29+Q29+R29</f>
        <v>0</v>
      </c>
      <c r="BC29" s="46" t="str">
        <f>SpellNumber(L29,BB29)</f>
        <v>INR Zero Only</v>
      </c>
      <c r="IA29" s="23">
        <v>1.6</v>
      </c>
      <c r="IB29" s="34" t="s">
        <v>56</v>
      </c>
      <c r="IC29" s="23" t="s">
        <v>58</v>
      </c>
      <c r="ID29" s="23">
        <v>1</v>
      </c>
      <c r="IE29" s="24" t="s">
        <v>53</v>
      </c>
      <c r="IF29" s="24"/>
      <c r="IG29" s="24"/>
      <c r="IH29" s="24"/>
      <c r="II29" s="24"/>
    </row>
    <row r="30" spans="1:243" s="23" customFormat="1" ht="24.75" customHeight="1">
      <c r="A30" s="47" t="s">
        <v>41</v>
      </c>
      <c r="B30" s="47"/>
      <c r="C30" s="48"/>
      <c r="D30" s="42"/>
      <c r="E30" s="48"/>
      <c r="F30" s="48"/>
      <c r="G30" s="48"/>
      <c r="H30" s="49"/>
      <c r="I30" s="49"/>
      <c r="J30" s="49"/>
      <c r="K30" s="49"/>
      <c r="L30" s="48"/>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f>SUM(BA13:BA29)</f>
        <v>0</v>
      </c>
      <c r="BB30" s="51">
        <f>SUM(BB13:BB29)</f>
        <v>0</v>
      </c>
      <c r="BC30" s="46" t="str">
        <f>SpellNumber($E$2,BB30)</f>
        <v>INR Zero Only</v>
      </c>
      <c r="IE30" s="24">
        <v>4</v>
      </c>
      <c r="IF30" s="24" t="s">
        <v>40</v>
      </c>
      <c r="IG30" s="24" t="s">
        <v>42</v>
      </c>
      <c r="IH30" s="24">
        <v>10</v>
      </c>
      <c r="II30" s="24" t="s">
        <v>36</v>
      </c>
    </row>
    <row r="31" spans="1:243" s="25" customFormat="1" ht="54.75" customHeight="1" hidden="1">
      <c r="A31" s="47" t="s">
        <v>43</v>
      </c>
      <c r="B31" s="47"/>
      <c r="C31" s="52"/>
      <c r="D31" s="53"/>
      <c r="E31" s="54" t="s">
        <v>44</v>
      </c>
      <c r="F31" s="55"/>
      <c r="G31" s="56"/>
      <c r="H31" s="57"/>
      <c r="I31" s="57"/>
      <c r="J31" s="57"/>
      <c r="K31" s="58"/>
      <c r="L31" s="59"/>
      <c r="M31" s="60" t="s">
        <v>45</v>
      </c>
      <c r="N31" s="57"/>
      <c r="O31" s="50"/>
      <c r="P31" s="50"/>
      <c r="Q31" s="50"/>
      <c r="R31" s="50"/>
      <c r="S31" s="50"/>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61">
        <f>IF(ISBLANK(F31),0,IF(E31="Excess (+)",ROUND(BA30+(BA30*F31),2),IF(E31="Less (-)",ROUND(BA30+(BA30*F31*(-1)),2),0)))</f>
        <v>0</v>
      </c>
      <c r="BB31" s="62">
        <f>ROUND(BA31,0)</f>
        <v>0</v>
      </c>
      <c r="BC31" s="46" t="str">
        <f>SpellNumber(L31,BB31)</f>
        <v> Zero Only</v>
      </c>
      <c r="IE31" s="26"/>
      <c r="IF31" s="26"/>
      <c r="IG31" s="26"/>
      <c r="IH31" s="26"/>
      <c r="II31" s="26"/>
    </row>
    <row r="32" spans="1:243" s="25" customFormat="1" ht="43.5" customHeight="1">
      <c r="A32" s="47" t="s">
        <v>46</v>
      </c>
      <c r="B32" s="47"/>
      <c r="C32" s="66" t="str">
        <f>SpellNumber($E$2,BB30)</f>
        <v>INR Zero Only</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IE32" s="26"/>
      <c r="IF32" s="26"/>
      <c r="IG32" s="26"/>
      <c r="IH32" s="26"/>
      <c r="II32" s="26"/>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2" ht="15"/>
  </sheetData>
  <sheetProtection password="E491" sheet="1"/>
  <mergeCells count="8">
    <mergeCell ref="A9:BC9"/>
    <mergeCell ref="C32:BC3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9">
      <formula1>"INR"</formula1>
    </dataValidation>
    <dataValidation type="decimal" allowBlank="1" showInputMessage="1" showErrorMessage="1" promptTitle="Basic Rate Entry" prompt="Please enter Basic Rate in Rupees for this item. " errorTitle="Invaid Entry" error="Only Numeric Values are allowed. " sqref="M13:M29">
      <formula1>0</formula1>
      <formula2>999999999999999</formula2>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Units" prompt="Please enter Units in text" sqref="E13:E29">
      <formula1>0</formula1>
      <formula2>0</formula2>
    </dataValidation>
    <dataValidation type="decimal" allowBlank="1" showInputMessage="1" showErrorMessage="1" promptTitle="Quantity" prompt="Please enter the Quantity for this item. " errorTitle="Invalid Entry" error="Only Numeric Values are allowed. " sqref="F13:F29">
      <formula1>0</formula1>
      <formula2>999999999999999</formula2>
    </dataValidation>
    <dataValidation type="list" allowBlank="1" showErrorMessage="1" sqref="K13:K29">
      <formula1>"Partial Conversion,Full Conversion"</formula1>
      <formula2>0</formula2>
    </dataValidation>
    <dataValidation type="decimal" allowBlank="1" showErrorMessage="1" errorTitle="Invalid Entry" error="Only Numeric Values are allowed. " sqref="A13:A2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2022-01-12T05:16:56Z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