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<sst xmlns="http://schemas.openxmlformats.org/spreadsheetml/2006/main" count="205" uniqueCount="79">
  <si>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</si>
  <si>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</si>
  <si>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</si>
  <si>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</si>
  <si>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</si>
  <si>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</si>
  <si>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</si>
  <si>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</si>
  <si>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</si>
  <si>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</si>
  <si>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</si>
  <si>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</si>
  <si>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</si>
  <si>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</si>
  <si>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</si>
  <si>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</si>
  <si>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</si>
  <si>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</si>
  <si>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</si>
  <si>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</si>
  <si>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</si>
  <si>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</si>
  <si>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</si>
  <si>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</si>
  <si>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</si>
  <si>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</si>
  <si>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</si>
  <si>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</si>
  <si>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</si>
  <si>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</si>
  <si>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</si>
  <si>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</si>
  <si>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</si>
  <si>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</si>
  <si>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</si>
  <si>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</si>
  <si>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</si>
  <si>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</si>
  <si>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</si>
  <si>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</si>
  <si>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</si>
  <si>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</si>
  <si>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</si>
  <si>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</si>
  <si>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</si>
  <si>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</si>
  <si>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</si>
  <si>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</si>
  <si>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</si>
  <si>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</si>
  <si>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</si>
  <si>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</si>
  <si>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</si>
  <si>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</si>
  <si>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</si>
  <si>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</si>
  <si>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</si>
  <si>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</si>
  <si>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</si>
  <si>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</si>
  <si>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</si>
  <si>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</si>
  <si>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</si>
  <si>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</si>
  <si>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Other Charges if any (C)</t>
  </si>
  <si>
    <t>Other Charges if any (D)</t>
  </si>
  <si>
    <t xml:space="preserve">Other Charges if any (A)
</t>
  </si>
  <si>
    <t>Tender Inviting Authority: &lt; Director, IISER Mohali &gt;</t>
  </si>
  <si>
    <t>Name of Work: &lt; Supply &amp; Installation of RF Lock-in upto 500 MHz with Phase locked loop and accessories &gt;</t>
  </si>
  <si>
    <t>Contract No:  &lt;IISERM(1524)21/22Pur &gt;</t>
  </si>
  <si>
    <r>
      <rPr>
        <b/>
        <sz val="12"/>
        <rFont val="Nimbus"/>
        <family val="0"/>
      </rPr>
      <t xml:space="preserve">Supply &amp; Installation of RF Lock-in upto 500 MHz with Phase locked loop and accessories 
</t>
    </r>
    <r>
      <rPr>
        <sz val="12"/>
        <rFont val="Nimbus"/>
        <family val="0"/>
      </rPr>
      <t>(Technical Specification as given below)</t>
    </r>
  </si>
  <si>
    <r>
      <rPr>
        <b/>
        <sz val="12"/>
        <rFont val="Nimbus"/>
        <family val="0"/>
      </rPr>
      <t xml:space="preserve">Main Lock-in unit with PLL and other in-built instruments: </t>
    </r>
    <r>
      <rPr>
        <sz val="12"/>
        <rFont val="Nimbus"/>
        <family val="0"/>
      </rPr>
      <t>Lock-in with PLL as per specs Spectrum analyzer with noise measurements upto 250MHz or better range, basic  Oscilloscope/data loggger and AWG upto 250 MHz with phase coherence in 2 or more outputs Sinewave upto 500 MHz.</t>
    </r>
    <r>
      <rPr>
        <b/>
        <sz val="12"/>
        <rFont val="Nimbus"/>
        <family val="0"/>
      </rPr>
      <t xml:space="preserve">
</t>
    </r>
    <r>
      <rPr>
        <sz val="12"/>
        <rFont val="Nimbus"/>
        <family val="0"/>
      </rPr>
      <t>(Technical Specification as given below)</t>
    </r>
  </si>
  <si>
    <r>
      <rPr>
        <b/>
        <u val="single"/>
        <sz val="12"/>
        <rFont val="Nimbus"/>
        <family val="0"/>
      </rPr>
      <t>ACCESSORIES:</t>
    </r>
    <r>
      <rPr>
        <b/>
        <sz val="12"/>
        <rFont val="Nimbus"/>
        <family val="0"/>
      </rPr>
      <t xml:space="preserve">
External Amplifiers MHz regime: </t>
    </r>
    <r>
      <rPr>
        <sz val="12"/>
        <rFont val="Nimbus"/>
        <family val="0"/>
      </rPr>
      <t>1) Equivalent of minicircuits ZFL-500LNB+ 2) Minicircuits
ZX60-P103LN+ equivalent with power supply 
(Technical Specification as given below)</t>
    </r>
  </si>
  <si>
    <r>
      <rPr>
        <b/>
        <u val="single"/>
        <sz val="12"/>
        <rFont val="Nimbus"/>
        <family val="0"/>
      </rPr>
      <t>ACCESSORIES:</t>
    </r>
    <r>
      <rPr>
        <b/>
        <sz val="12"/>
        <rFont val="Nimbus"/>
        <family val="0"/>
      </rPr>
      <t xml:space="preserve">
Low freq Voltage pre-amp: </t>
    </r>
    <r>
      <rPr>
        <sz val="12"/>
        <rFont val="Nimbus"/>
        <family val="0"/>
      </rPr>
      <t xml:space="preserve">low noise&lt; 8 nV / root Hz noise from DC  upto 100KHz   A-B inputs with 10 Mega Ohm or 75 mega ohm with power supply </t>
    </r>
    <r>
      <rPr>
        <b/>
        <sz val="12"/>
        <rFont val="Nimbus"/>
        <family val="0"/>
      </rPr>
      <t xml:space="preserve">Not needed with models having &lt; than 6nV /root Hz noise and differential A-B inputs for low frequencies.
</t>
    </r>
    <r>
      <rPr>
        <sz val="12"/>
        <rFont val="Nimbus"/>
        <family val="0"/>
      </rPr>
      <t>(Technical Specification as given below)</t>
    </r>
  </si>
  <si>
    <r>
      <rPr>
        <b/>
        <sz val="12"/>
        <rFont val="Nimbus"/>
        <family val="0"/>
      </rPr>
      <t xml:space="preserve">ACCESSORIES:
Cables: </t>
    </r>
    <r>
      <rPr>
        <sz val="12"/>
        <rFont val="Nimbus"/>
        <family val="0"/>
      </rPr>
      <t>SMA cables 10 pcs 1.5 m</t>
    </r>
    <r>
      <rPr>
        <b/>
        <sz val="12"/>
        <rFont val="Nimbus"/>
        <family val="0"/>
      </rPr>
      <t xml:space="preserve">
</t>
    </r>
    <r>
      <rPr>
        <sz val="12"/>
        <rFont val="Nimbus"/>
        <family val="0"/>
      </rPr>
      <t>(Technical Specification as given below)</t>
    </r>
  </si>
  <si>
    <t>ITEM6</t>
  </si>
  <si>
    <t>ITEM7</t>
  </si>
  <si>
    <t>ITEM8</t>
  </si>
  <si>
    <t>ITEM9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</si>
</sst>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Nimbu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85" zoomScaleNormal="85"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8.851562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68</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69</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4.75" customHeight="1">
      <c r="A13" s="68">
        <v>1.1</v>
      </c>
      <c r="B13" s="61" t="s">
        <v>70</v>
      </c>
      <c r="C13" s="66" t="s">
        <v>57</v>
      </c>
      <c r="D13" s="67">
        <v>1</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52</v>
      </c>
      <c r="IC13" s="26" t="s">
        <v>57</v>
      </c>
      <c r="ID13" s="26">
        <v>50</v>
      </c>
      <c r="IE13" s="27" t="s">
        <v>37</v>
      </c>
      <c r="IF13" s="27" t="s">
        <v>40</v>
      </c>
      <c r="IG13" s="27" t="s">
        <v>36</v>
      </c>
      <c r="IH13" s="27">
        <v>123.223</v>
      </c>
      <c r="II13" s="27" t="s">
        <v>37</v>
      </c>
    </row>
    <row r="14" spans="1:243" s="26" customFormat="1" ht="129.75" customHeight="1">
      <c r="A14" s="68">
        <v>1.2</v>
      </c>
      <c r="B14" s="61" t="s">
        <v>71</v>
      </c>
      <c r="C14" s="66" t="s">
        <v>58</v>
      </c>
      <c r="D14" s="67">
        <v>1</v>
      </c>
      <c r="E14" s="50" t="s">
        <v>37</v>
      </c>
      <c r="F14" s="51"/>
      <c r="G14" s="52"/>
      <c r="H14" s="53"/>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52</v>
      </c>
      <c r="IC14" s="26" t="s">
        <v>57</v>
      </c>
      <c r="ID14" s="26">
        <v>50</v>
      </c>
      <c r="IE14" s="27" t="s">
        <v>37</v>
      </c>
      <c r="IF14" s="27" t="s">
        <v>40</v>
      </c>
      <c r="IG14" s="27" t="s">
        <v>36</v>
      </c>
      <c r="IH14" s="27">
        <v>123.223</v>
      </c>
      <c r="II14" s="27" t="s">
        <v>37</v>
      </c>
    </row>
    <row r="15" spans="1:243" s="26" customFormat="1" ht="90.75" customHeight="1">
      <c r="A15" s="68">
        <v>1.3</v>
      </c>
      <c r="B15" s="61" t="s">
        <v>72</v>
      </c>
      <c r="C15" s="66" t="s">
        <v>59</v>
      </c>
      <c r="D15" s="67">
        <v>1</v>
      </c>
      <c r="E15" s="50" t="s">
        <v>37</v>
      </c>
      <c r="F15" s="51"/>
      <c r="G15" s="52"/>
      <c r="H15" s="53"/>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52</v>
      </c>
      <c r="IC15" s="26" t="s">
        <v>57</v>
      </c>
      <c r="ID15" s="26">
        <v>50</v>
      </c>
      <c r="IE15" s="27" t="s">
        <v>37</v>
      </c>
      <c r="IF15" s="27" t="s">
        <v>40</v>
      </c>
      <c r="IG15" s="27" t="s">
        <v>36</v>
      </c>
      <c r="IH15" s="27">
        <v>123.223</v>
      </c>
      <c r="II15" s="27" t="s">
        <v>37</v>
      </c>
    </row>
    <row r="16" spans="1:243" s="26" customFormat="1" ht="138" customHeight="1">
      <c r="A16" s="68">
        <v>1.4</v>
      </c>
      <c r="B16" s="61" t="s">
        <v>73</v>
      </c>
      <c r="C16" s="66" t="s">
        <v>60</v>
      </c>
      <c r="D16" s="67">
        <v>1</v>
      </c>
      <c r="E16" s="50" t="s">
        <v>37</v>
      </c>
      <c r="F16" s="51"/>
      <c r="G16" s="52"/>
      <c r="H16" s="53"/>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52</v>
      </c>
      <c r="IC16" s="26" t="s">
        <v>57</v>
      </c>
      <c r="ID16" s="26">
        <v>50</v>
      </c>
      <c r="IE16" s="27" t="s">
        <v>37</v>
      </c>
      <c r="IF16" s="27" t="s">
        <v>40</v>
      </c>
      <c r="IG16" s="27" t="s">
        <v>36</v>
      </c>
      <c r="IH16" s="27">
        <v>123.223</v>
      </c>
      <c r="II16" s="27" t="s">
        <v>37</v>
      </c>
    </row>
    <row r="17" spans="1:243" s="26" customFormat="1" ht="54.75" customHeight="1">
      <c r="A17" s="68">
        <v>1.5</v>
      </c>
      <c r="B17" s="61" t="s">
        <v>74</v>
      </c>
      <c r="C17" s="66" t="s">
        <v>61</v>
      </c>
      <c r="D17" s="67">
        <v>1</v>
      </c>
      <c r="E17" s="50" t="s">
        <v>37</v>
      </c>
      <c r="F17" s="51"/>
      <c r="G17" s="52"/>
      <c r="H17" s="53"/>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1.1</v>
      </c>
      <c r="IB17" s="26" t="s">
        <v>52</v>
      </c>
      <c r="IC17" s="26" t="s">
        <v>57</v>
      </c>
      <c r="ID17" s="26">
        <v>50</v>
      </c>
      <c r="IE17" s="27" t="s">
        <v>37</v>
      </c>
      <c r="IF17" s="27" t="s">
        <v>40</v>
      </c>
      <c r="IG17" s="27" t="s">
        <v>36</v>
      </c>
      <c r="IH17" s="27">
        <v>123.223</v>
      </c>
      <c r="II17" s="27" t="s">
        <v>37</v>
      </c>
    </row>
    <row r="18" spans="1:243" s="26" customFormat="1" ht="36" customHeight="1">
      <c r="A18" s="68">
        <v>1.6</v>
      </c>
      <c r="B18" s="61" t="s">
        <v>66</v>
      </c>
      <c r="C18" s="66" t="s">
        <v>75</v>
      </c>
      <c r="D18" s="67">
        <v>1</v>
      </c>
      <c r="E18" s="50" t="s">
        <v>37</v>
      </c>
      <c r="F18" s="51"/>
      <c r="G18" s="52"/>
      <c r="H18" s="52"/>
      <c r="I18" s="54" t="s">
        <v>38</v>
      </c>
      <c r="J18" s="55">
        <f>IF(I18="Less(-)",-1,1)</f>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D18*M18</f>
        <v>0</v>
      </c>
      <c r="BB18" s="45">
        <f>D18*M18+N18+O18+P18+Q18+R18</f>
        <v>0</v>
      </c>
      <c r="BC18" s="25" t="str">
        <f>SpellNumber(L18,BB18)</f>
        <v>INR Zero Only</v>
      </c>
      <c r="IA18" s="26">
        <v>1.2</v>
      </c>
      <c r="IB18" s="26" t="s">
        <v>53</v>
      </c>
      <c r="IC18" s="26" t="s">
        <v>58</v>
      </c>
      <c r="ID18" s="26">
        <v>50</v>
      </c>
      <c r="IE18" s="27" t="s">
        <v>51</v>
      </c>
      <c r="IF18" s="27" t="s">
        <v>42</v>
      </c>
      <c r="IG18" s="27" t="s">
        <v>41</v>
      </c>
      <c r="IH18" s="27">
        <v>213</v>
      </c>
      <c r="II18" s="27" t="s">
        <v>37</v>
      </c>
    </row>
    <row r="19" spans="1:243" s="26" customFormat="1" ht="39.75" customHeight="1">
      <c r="A19" s="68">
        <v>1.7</v>
      </c>
      <c r="B19" s="61" t="s">
        <v>63</v>
      </c>
      <c r="C19" s="66" t="s">
        <v>76</v>
      </c>
      <c r="D19" s="67">
        <v>1</v>
      </c>
      <c r="E19" s="50" t="s">
        <v>37</v>
      </c>
      <c r="F19" s="51"/>
      <c r="G19" s="52"/>
      <c r="H19" s="52"/>
      <c r="I19" s="54" t="s">
        <v>38</v>
      </c>
      <c r="J19" s="55">
        <f>IF(I19="Less(-)",-1,1)</f>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D19*M19</f>
        <v>0</v>
      </c>
      <c r="BB19" s="45">
        <f>D19*M19+N19+O19+P19+Q19+R19</f>
        <v>0</v>
      </c>
      <c r="BC19" s="25" t="str">
        <f>SpellNumber(L19,BB19)</f>
        <v>INR Zero Only</v>
      </c>
      <c r="IA19" s="26">
        <v>1.3</v>
      </c>
      <c r="IB19" s="26" t="s">
        <v>54</v>
      </c>
      <c r="IC19" s="26" t="s">
        <v>59</v>
      </c>
      <c r="ID19" s="26">
        <v>30</v>
      </c>
      <c r="IE19" s="27" t="s">
        <v>51</v>
      </c>
      <c r="IF19" s="27" t="s">
        <v>42</v>
      </c>
      <c r="IG19" s="27" t="s">
        <v>41</v>
      </c>
      <c r="IH19" s="27">
        <v>213</v>
      </c>
      <c r="II19" s="27" t="s">
        <v>37</v>
      </c>
    </row>
    <row r="20" spans="1:243" s="26" customFormat="1" ht="38.25" customHeight="1">
      <c r="A20" s="68">
        <v>1.8</v>
      </c>
      <c r="B20" s="61" t="s">
        <v>64</v>
      </c>
      <c r="C20" s="66" t="s">
        <v>77</v>
      </c>
      <c r="D20" s="67">
        <v>1</v>
      </c>
      <c r="E20" s="50" t="s">
        <v>37</v>
      </c>
      <c r="F20" s="51"/>
      <c r="G20" s="52"/>
      <c r="H20" s="52"/>
      <c r="I20" s="54" t="s">
        <v>38</v>
      </c>
      <c r="J20" s="55">
        <f>IF(I20="Less(-)",-1,1)</f>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D20*M20</f>
        <v>0</v>
      </c>
      <c r="BB20" s="45">
        <f>D20*M20+N20+O20+P20+Q20+R20</f>
        <v>0</v>
      </c>
      <c r="BC20" s="25" t="str">
        <f>SpellNumber(L20,BB20)</f>
        <v>INR Zero Only</v>
      </c>
      <c r="IA20" s="26">
        <v>1.4</v>
      </c>
      <c r="IB20" s="26" t="s">
        <v>55</v>
      </c>
      <c r="IC20" s="26" t="s">
        <v>60</v>
      </c>
      <c r="ID20" s="26">
        <v>10</v>
      </c>
      <c r="IE20" s="27" t="s">
        <v>51</v>
      </c>
      <c r="IF20" s="27" t="s">
        <v>35</v>
      </c>
      <c r="IG20" s="27" t="s">
        <v>43</v>
      </c>
      <c r="IH20" s="27">
        <v>10</v>
      </c>
      <c r="II20" s="27" t="s">
        <v>37</v>
      </c>
    </row>
    <row r="21" spans="1:243" s="26" customFormat="1" ht="37.5" customHeight="1">
      <c r="A21" s="68">
        <v>1.9</v>
      </c>
      <c r="B21" s="61" t="s">
        <v>65</v>
      </c>
      <c r="C21" s="66" t="s">
        <v>78</v>
      </c>
      <c r="D21" s="67">
        <v>1</v>
      </c>
      <c r="E21" s="50" t="s">
        <v>37</v>
      </c>
      <c r="F21" s="51"/>
      <c r="G21" s="52"/>
      <c r="H21" s="52"/>
      <c r="I21" s="54" t="s">
        <v>38</v>
      </c>
      <c r="J21" s="55">
        <f>IF(I21="Less(-)",-1,1)</f>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D21*M21</f>
        <v>0</v>
      </c>
      <c r="BB21" s="45">
        <f>D21*M21+N21+O21+P21+Q21+R21</f>
        <v>0</v>
      </c>
      <c r="BC21" s="25" t="str">
        <f>SpellNumber(L21,BB21)</f>
        <v>INR Zero Only</v>
      </c>
      <c r="IA21" s="26">
        <v>1.5</v>
      </c>
      <c r="IB21" s="26" t="s">
        <v>62</v>
      </c>
      <c r="IC21" s="26" t="s">
        <v>61</v>
      </c>
      <c r="ID21" s="26">
        <v>50</v>
      </c>
      <c r="IE21" s="27" t="s">
        <v>37</v>
      </c>
      <c r="IF21" s="27" t="s">
        <v>42</v>
      </c>
      <c r="IG21" s="27" t="s">
        <v>41</v>
      </c>
      <c r="IH21" s="27">
        <v>213</v>
      </c>
      <c r="II21" s="27" t="s">
        <v>37</v>
      </c>
    </row>
    <row r="22" spans="1:243" s="26" customFormat="1" ht="24.75" customHeight="1">
      <c r="A22" s="28" t="s">
        <v>44</v>
      </c>
      <c r="B22" s="29"/>
      <c r="C22" s="30"/>
      <c r="D22" s="63"/>
      <c r="E22" s="46"/>
      <c r="F22" s="46"/>
      <c r="G22" s="46"/>
      <c r="H22" s="47"/>
      <c r="I22" s="47"/>
      <c r="J22" s="47"/>
      <c r="K22" s="47"/>
      <c r="L22" s="48"/>
      <c r="BA22" s="49">
        <f>SUM(BA13:BA21)</f>
        <v>0</v>
      </c>
      <c r="BB22" s="49">
        <f>SUM(BB13:BB21)</f>
        <v>0</v>
      </c>
      <c r="BC22" s="25" t="str">
        <f>SpellNumber($E$2,BB22)</f>
        <v>INR Zero Only</v>
      </c>
      <c r="IE22" s="27">
        <v>4</v>
      </c>
      <c r="IF22" s="27" t="s">
        <v>42</v>
      </c>
      <c r="IG22" s="27" t="s">
        <v>45</v>
      </c>
      <c r="IH22" s="27">
        <v>10</v>
      </c>
      <c r="II22" s="27" t="s">
        <v>37</v>
      </c>
    </row>
    <row r="23" spans="1:243" s="38" customFormat="1" ht="54.75" customHeight="1" hidden="1">
      <c r="A23" s="29" t="s">
        <v>46</v>
      </c>
      <c r="B23" s="31"/>
      <c r="C23" s="32"/>
      <c r="D23" s="64"/>
      <c r="E23" s="43" t="s">
        <v>47</v>
      </c>
      <c r="F23" s="44"/>
      <c r="G23" s="33"/>
      <c r="H23" s="34"/>
      <c r="I23" s="34"/>
      <c r="J23" s="34"/>
      <c r="K23" s="35"/>
      <c r="L23" s="36"/>
      <c r="M23" s="37" t="s">
        <v>48</v>
      </c>
      <c r="O23" s="26"/>
      <c r="P23" s="26"/>
      <c r="Q23" s="26"/>
      <c r="R23" s="26"/>
      <c r="S23" s="26"/>
      <c r="BA23" s="39">
        <f>IF(ISBLANK(F23),0,IF(E23="Excess (+)",ROUND(BA22+(BA22*F23),2),IF(E23="Less (-)",ROUND(BA22+(BA22*F23*(-1)),2),0)))</f>
        <v>0</v>
      </c>
      <c r="BB23" s="40">
        <f>ROUND(BA23,0)</f>
        <v>0</v>
      </c>
      <c r="BC23" s="41" t="str">
        <f>SpellNumber(L23,BB23)</f>
        <v> Zero Only</v>
      </c>
      <c r="IE23" s="42"/>
      <c r="IF23" s="42"/>
      <c r="IG23" s="42"/>
      <c r="IH23" s="42"/>
      <c r="II23" s="42"/>
    </row>
    <row r="24" spans="1:243" s="38" customFormat="1" ht="43.5" customHeight="1">
      <c r="A24" s="28" t="s">
        <v>49</v>
      </c>
      <c r="B24" s="28"/>
      <c r="C24" s="70" t="str">
        <f>SpellNumber($E$2,BB22)</f>
        <v>INR Zero Only</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IE24" s="42"/>
      <c r="IF24" s="42"/>
      <c r="IG24" s="42"/>
      <c r="IH24" s="42"/>
      <c r="II24" s="42"/>
    </row>
    <row r="25" ht="15"/>
  </sheetData>
  <sheetProtection password="E491"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type="list" allowBlank="1" showInputMessage="1" showErrorMessage="1" sqref="L13:L21">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list" allowBlank="1" showErrorMessage="1" sqref="K13:K21">
      <formula1>"Partial Conversion,Full Conversion"</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50</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2022-01-10T11:28:37Z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