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<sst xmlns="http://schemas.openxmlformats.org/spreadsheetml/2006/main" count="201" uniqueCount="87">
  <si>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</si>
  <si>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</si>
  <si>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</si>
  <si>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</si>
  <si>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</si>
  <si>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</si>
  <si>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</si>
  <si>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</si>
  <si>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</si>
  <si>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</si>
  <si>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</si>
  <si>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</si>
  <si>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</si>
  <si>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</si>
  <si>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</si>
  <si>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</si>
  <si>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</si>
  <si>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</si>
  <si>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</si>
  <si>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</si>
  <si>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</si>
  <si>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</si>
  <si>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</si>
  <si>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</si>
  <si>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</si>
  <si>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</si>
  <si>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</si>
  <si>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</si>
  <si>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</si>
  <si>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</si>
  <si>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</si>
  <si>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</si>
  <si>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</si>
  <si>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</si>
  <si>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</si>
  <si>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</si>
  <si>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</si>
  <si>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</si>
  <si>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</si>
  <si>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</si>
  <si>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</si>
  <si>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</si>
  <si>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</si>
  <si>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</si>
  <si>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</si>
  <si>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</si>
  <si>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</si>
  <si>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</si>
  <si>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</si>
  <si>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</si>
  <si>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</si>
  <si>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</si>
  <si>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</si>
  <si>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item4</t>
  </si>
  <si>
    <t>item6</t>
  </si>
  <si>
    <t>item7</t>
  </si>
  <si>
    <t>item8</t>
  </si>
  <si>
    <t>item9</t>
  </si>
  <si>
    <t>item10</t>
  </si>
  <si>
    <t>item11</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</si>
  <si>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</si>
  <si>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Repair of damaged/ loose ducting joints, drilling and re fixing with self threaded screws, fibre sheet coationg with adhessive, ovewrlapping including welding where ever is required</t>
  </si>
  <si>
    <t>Externally and internally  cleaning and servicing the exhaust blowers,  housing servicing, replacement of damaged blower, housing and blower fitting on the motor shaft, fixing of new blower with housing, replacement of nut and bolts of motor and blower housing(blower and housing to be provided by the Institute)</t>
  </si>
  <si>
    <t>Dismantling the motor and blower housing including bearing replacement , dismantling the exhaust blower and complete re assembly</t>
  </si>
  <si>
    <t>Rewinding of burnt motor including dismantling and re assembling exhaust blower and housing after rewinding the motor with replacement of bearing and necessary nuts &amp; bolts</t>
  </si>
  <si>
    <t>Rewinding/ repair and replacement of water circultaing pump, ball bearing, minor repair of pump water, connection and operational working by providing and fixing the DP switch, mechanical seal assembly and pump impeler asembly (magnetic type) all complete</t>
  </si>
  <si>
    <t>Scrubber tank cleaning and minor repair of water lines, scrubber tank, gasket replacement and required nut and bolts changing</t>
  </si>
  <si>
    <t>Disconnecting the faulty digital air flow meter and replacing the same with new one inculing connections with required nuts &amp; bolts (Digital monitor to be provided by the Institute)</t>
  </si>
  <si>
    <t>Providing and fixing 10 mm dia SS rope in Fume Hood by dismatling the old one.</t>
  </si>
  <si>
    <t>Providing and fixing pulley in Fume Hood by dismatling the old one. Each fume hood have 6-8 pulleys</t>
  </si>
  <si>
    <t>Fixing of granite stone on work station/ island table (granite to be provided by the Institute)</t>
  </si>
  <si>
    <t>P/f of 4 lever locks to drawers of under storage and over head storage cabinets</t>
  </si>
  <si>
    <t>Joint</t>
  </si>
  <si>
    <t>Set</t>
  </si>
  <si>
    <t>Sqm</t>
  </si>
  <si>
    <t>Name of Work: &lt;Repair of lab Infrastructure at IISER Mohali at IISER Mohali.&gt;</t>
  </si>
  <si>
    <t>Contract No:  &lt;IISER/EE-EO/Estimate-P/21-22/12&gt;</t>
  </si>
  <si>
    <t>Fume Hood Servicing including servicing, greasing and oiling of pulleys,  checking all the electrical wirings and switches, repair the electrical problems, replacing of electrical defective accessories where ever is required. Checking of air flow dampers and tube lights, re aligning hinges, caliberating air flow, etc.</t>
  </si>
  <si>
    <t>Externally and internally  cleaning and servicing the exhaust blowers,  housing servicing, replacement of damaged blower, housing and blower fitting on the motor shaft, fixing of new blower with housing, replacement of nut and bolts of motor and blower housing by dismantling of motor and blower(blower and housing to be provided by the Institute)</t>
  </si>
  <si>
    <t>Rewinding/ repair of water circultaing pump, ball bearing, minor repair of pump water, connection and operational working by providing and fixing the DP switch, mechanical seal assembly and pump impeller asembly (magnetic type) all complete</t>
  </si>
  <si>
    <t>Scrubber tank cleaning and minor repair of water lines, scrubber tank, gasket replacement and required nut and bolts changing. Minor repair of FRP coatings.</t>
  </si>
  <si>
    <t>Providing and fixing 10 mm dia SS 304 grade rope in Fume Hood by dismatling the old one, by cutting exhaust duct, dislocation of fume hood and repositioning of fume hood, clamping, etc</t>
  </si>
  <si>
    <t>Minor repair to work stations/ undertable drawers including fixing of telescopic channel, adjustment of handle, hinges, balancing, realigning hinges, etc</t>
  </si>
  <si>
    <t>Kg</t>
  </si>
  <si>
    <t>set</t>
  </si>
  <si>
    <t>sqm</t>
  </si>
  <si>
    <t>no</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</si>
</sst>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36"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protection locked="0"/>
    </xf>
    <xf numFmtId="2" fontId="7" fillId="0" borderId="10" xfId="55" applyNumberFormat="1" applyFont="1" applyFill="1" applyBorder="1" applyAlignment="1" applyProtection="1">
      <alignment horizontal="left" vertical="center" wrapText="1"/>
      <protection locked="0"/>
    </xf>
    <xf numFmtId="2" fontId="7" fillId="0" borderId="10" xfId="55" applyNumberFormat="1" applyFont="1" applyFill="1" applyBorder="1" applyAlignment="1">
      <alignment horizontal="left" vertical="center" wrapText="1"/>
      <protection/>
    </xf>
    <xf numFmtId="2" fontId="7" fillId="0" borderId="10" xfId="59" applyNumberFormat="1" applyFont="1" applyFill="1" applyBorder="1" applyAlignment="1">
      <alignment horizontal="left" vertical="center"/>
      <protection/>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4" fillId="0" borderId="10"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xf numFmtId="0" fontId="59" fillId="0" borderId="10" xfId="0" applyFont="1" applyBorder="1" applyAlignment="1">
      <alignment horizontal="left" vertical="center" wrapText="1"/>
    </xf>
    <xf numFmtId="181" fontId="59" fillId="0" borderId="10" xfId="0" applyNumberFormat="1" applyFont="1" applyBorder="1" applyAlignment="1" quotePrefix="1">
      <alignment horizontal="left" vertical="center" wrapText="1"/>
    </xf>
    <xf numFmtId="0" fontId="59" fillId="0" borderId="10" xfId="0" applyFont="1" applyBorder="1" applyAlignment="1">
      <alignment vertical="center" wrapText="1"/>
    </xf>
    <xf numFmtId="0" fontId="59" fillId="0" borderId="10" xfId="0" applyFont="1" applyFill="1" applyBorder="1" applyAlignment="1">
      <alignment horizontal="left" vertical="center" wrapText="1"/>
    </xf>
    <xf numFmtId="0" fontId="59"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view="pageBreakPreview" zoomScale="55" zoomScaleNormal="55" zoomScaleSheetLayoutView="55" workbookViewId="0" topLeftCell="A1">
      <selection activeCell="C33" sqref="C33"/>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45" t="s">
        <v>1</v>
      </c>
      <c r="C2" s="7" t="s">
        <v>2</v>
      </c>
      <c r="D2" s="7" t="s">
        <v>3</v>
      </c>
      <c r="E2" s="7" t="s">
        <v>4</v>
      </c>
      <c r="J2" s="8"/>
      <c r="K2" s="8"/>
      <c r="L2" s="8"/>
      <c r="O2" s="5"/>
      <c r="P2" s="5"/>
      <c r="Q2" s="6"/>
    </row>
    <row r="3" spans="1:243" s="4" customFormat="1" ht="30" customHeight="1" hidden="1">
      <c r="A3" s="4" t="s">
        <v>5</v>
      </c>
      <c r="B3" s="46"/>
      <c r="IE3" s="6"/>
      <c r="IF3" s="6"/>
      <c r="IG3" s="6"/>
      <c r="IH3" s="6"/>
      <c r="II3" s="6"/>
    </row>
    <row r="4" spans="1:243" s="9" customFormat="1" ht="30" customHeight="1">
      <c r="A4" s="67" t="s">
        <v>46</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 customHeight="1">
      <c r="A5" s="67" t="s">
        <v>75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 customHeight="1">
      <c r="A6" s="67" t="s">
        <v>76</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1" customFormat="1" ht="104.25" customHeight="1">
      <c r="A8" s="48" t="s">
        <v>44</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2"/>
      <c r="IF8" s="12"/>
      <c r="IG8" s="12"/>
      <c r="IH8" s="12"/>
      <c r="II8" s="12"/>
    </row>
    <row r="9" spans="1:243" s="13"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4"/>
      <c r="IF9" s="14"/>
      <c r="IG9" s="14"/>
      <c r="IH9" s="14"/>
      <c r="II9" s="14"/>
    </row>
    <row r="10" spans="1:243" s="15" customFormat="1" ht="18.7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6"/>
      <c r="IF10" s="16"/>
      <c r="IG10" s="16"/>
      <c r="IH10" s="16"/>
      <c r="II10" s="16"/>
    </row>
    <row r="11" spans="1:243"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IE11" s="16"/>
      <c r="IF11" s="16"/>
      <c r="IG11" s="16"/>
      <c r="IH11" s="16"/>
      <c r="II11" s="16"/>
    </row>
    <row r="12" spans="1:243"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6"/>
      <c r="IF12" s="16"/>
      <c r="IG12" s="16"/>
      <c r="IH12" s="16"/>
      <c r="II12" s="16"/>
    </row>
    <row r="13" spans="1:243" s="15" customFormat="1" ht="137.25" customHeight="1">
      <c r="A13" s="52">
        <v>1</v>
      </c>
      <c r="B13" s="74" t="s">
        <v>77</v>
      </c>
      <c r="C13" s="60" t="s">
        <v>32</v>
      </c>
      <c r="D13" s="78">
        <v>74</v>
      </c>
      <c r="E13" s="78" t="s">
        <v>50</v>
      </c>
      <c r="F13" s="58"/>
      <c r="G13" s="54"/>
      <c r="H13" s="54"/>
      <c r="I13" s="58" t="s">
        <v>34</v>
      </c>
      <c r="J13" s="59">
        <f>IF(I13="Less(-)",-1,1)</f>
        <v>1</v>
      </c>
      <c r="K13" s="54" t="s">
        <v>35</v>
      </c>
      <c r="L13" s="54" t="s">
        <v>4</v>
      </c>
      <c r="M13" s="53"/>
      <c r="N13" s="54"/>
      <c r="O13" s="53"/>
      <c r="P13" s="55"/>
      <c r="Q13" s="54"/>
      <c r="R13" s="54"/>
      <c r="S13" s="55"/>
      <c r="T13" s="55"/>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7">
        <f>D13*M13</f>
        <v>0</v>
      </c>
      <c r="BB13" s="57">
        <f>BA13+(BA13*O13/100)</f>
        <v>0</v>
      </c>
      <c r="BC13" s="44" t="str">
        <f>SpellNumber(L13,BB13)</f>
        <v>INR Zero Only</v>
      </c>
      <c r="IA13" s="15">
        <v>1</v>
      </c>
      <c r="IB13" s="15" t="s">
        <v>60</v>
      </c>
      <c r="IC13" s="15" t="s">
        <v>32</v>
      </c>
      <c r="ID13" s="15">
        <v>73</v>
      </c>
      <c r="IE13" s="16" t="s">
        <v>50</v>
      </c>
      <c r="IF13" s="16"/>
      <c r="IG13" s="16"/>
      <c r="IH13" s="16"/>
      <c r="II13" s="16"/>
    </row>
    <row r="14" spans="1:243" s="15" customFormat="1" ht="101.25" customHeight="1">
      <c r="A14" s="52">
        <v>2</v>
      </c>
      <c r="B14" s="74" t="s">
        <v>61</v>
      </c>
      <c r="C14" s="60" t="s">
        <v>51</v>
      </c>
      <c r="D14" s="78">
        <v>45</v>
      </c>
      <c r="E14" s="78" t="s">
        <v>72</v>
      </c>
      <c r="F14" s="58"/>
      <c r="G14" s="54"/>
      <c r="H14" s="54"/>
      <c r="I14" s="58" t="s">
        <v>34</v>
      </c>
      <c r="J14" s="59">
        <f aca="true" t="shared" si="0" ref="J14:J23">IF(I14="Less(-)",-1,1)</f>
        <v>1</v>
      </c>
      <c r="K14" s="54" t="s">
        <v>35</v>
      </c>
      <c r="L14" s="54" t="s">
        <v>4</v>
      </c>
      <c r="M14" s="53"/>
      <c r="N14" s="54"/>
      <c r="O14" s="53"/>
      <c r="P14" s="55"/>
      <c r="Q14" s="54"/>
      <c r="R14" s="54"/>
      <c r="S14" s="55"/>
      <c r="T14" s="55"/>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7">
        <f aca="true" t="shared" si="1" ref="BA14:BA23">D14*M14</f>
        <v>0</v>
      </c>
      <c r="BB14" s="57">
        <f aca="true" t="shared" si="2" ref="BB14:BB23">BA14+(BA14*O14/100)</f>
        <v>0</v>
      </c>
      <c r="BC14" s="44" t="str">
        <f aca="true" t="shared" si="3" ref="BC14:BC23">SpellNumber(L14,BB14)</f>
        <v>INR Zero Only</v>
      </c>
      <c r="IA14" s="15">
        <v>2</v>
      </c>
      <c r="IB14" s="61" t="s">
        <v>61</v>
      </c>
      <c r="IC14" s="15" t="s">
        <v>51</v>
      </c>
      <c r="ID14" s="15">
        <v>50</v>
      </c>
      <c r="IE14" s="16" t="s">
        <v>72</v>
      </c>
      <c r="IF14" s="16"/>
      <c r="IG14" s="16"/>
      <c r="IH14" s="16"/>
      <c r="II14" s="16"/>
    </row>
    <row r="15" spans="1:243" s="15" customFormat="1" ht="154.5" customHeight="1">
      <c r="A15" s="52">
        <v>3</v>
      </c>
      <c r="B15" s="75" t="s">
        <v>78</v>
      </c>
      <c r="C15" s="60" t="s">
        <v>52</v>
      </c>
      <c r="D15" s="78">
        <v>7</v>
      </c>
      <c r="E15" s="78" t="s">
        <v>50</v>
      </c>
      <c r="F15" s="58"/>
      <c r="G15" s="54"/>
      <c r="H15" s="54"/>
      <c r="I15" s="58" t="s">
        <v>34</v>
      </c>
      <c r="J15" s="59">
        <f t="shared" si="0"/>
        <v>1</v>
      </c>
      <c r="K15" s="54" t="s">
        <v>35</v>
      </c>
      <c r="L15" s="54" t="s">
        <v>4</v>
      </c>
      <c r="M15" s="53"/>
      <c r="N15" s="54"/>
      <c r="O15" s="53"/>
      <c r="P15" s="55"/>
      <c r="Q15" s="54"/>
      <c r="R15" s="54"/>
      <c r="S15" s="55"/>
      <c r="T15" s="55"/>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7">
        <f t="shared" si="1"/>
        <v>0</v>
      </c>
      <c r="BB15" s="57">
        <f t="shared" si="2"/>
        <v>0</v>
      </c>
      <c r="BC15" s="44" t="str">
        <f t="shared" si="3"/>
        <v>INR Zero Only</v>
      </c>
      <c r="IA15" s="15">
        <v>3</v>
      </c>
      <c r="IB15" s="61" t="s">
        <v>62</v>
      </c>
      <c r="IC15" s="15" t="s">
        <v>52</v>
      </c>
      <c r="ID15" s="15">
        <v>12</v>
      </c>
      <c r="IE15" s="16" t="s">
        <v>50</v>
      </c>
      <c r="IF15" s="16"/>
      <c r="IG15" s="16"/>
      <c r="IH15" s="16"/>
      <c r="II15" s="16"/>
    </row>
    <row r="16" spans="1:243" s="15" customFormat="1" ht="104.25" customHeight="1">
      <c r="A16" s="52">
        <v>4</v>
      </c>
      <c r="B16" s="74" t="s">
        <v>64</v>
      </c>
      <c r="C16" s="60" t="s">
        <v>53</v>
      </c>
      <c r="D16" s="78">
        <v>7</v>
      </c>
      <c r="E16" s="78" t="s">
        <v>50</v>
      </c>
      <c r="F16" s="58"/>
      <c r="G16" s="54"/>
      <c r="H16" s="54"/>
      <c r="I16" s="58" t="s">
        <v>34</v>
      </c>
      <c r="J16" s="59">
        <f t="shared" si="0"/>
        <v>1</v>
      </c>
      <c r="K16" s="54" t="s">
        <v>35</v>
      </c>
      <c r="L16" s="54" t="s">
        <v>4</v>
      </c>
      <c r="M16" s="53"/>
      <c r="N16" s="54"/>
      <c r="O16" s="53"/>
      <c r="P16" s="55"/>
      <c r="Q16" s="54"/>
      <c r="R16" s="54"/>
      <c r="S16" s="55"/>
      <c r="T16" s="55"/>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7">
        <f t="shared" si="1"/>
        <v>0</v>
      </c>
      <c r="BB16" s="57">
        <f t="shared" si="2"/>
        <v>0</v>
      </c>
      <c r="BC16" s="44" t="str">
        <f t="shared" si="3"/>
        <v>INR Zero Only</v>
      </c>
      <c r="IA16" s="15">
        <v>4</v>
      </c>
      <c r="IB16" s="15" t="s">
        <v>63</v>
      </c>
      <c r="IC16" s="15" t="s">
        <v>53</v>
      </c>
      <c r="ID16" s="15">
        <v>10</v>
      </c>
      <c r="IE16" s="16" t="s">
        <v>50</v>
      </c>
      <c r="IF16" s="16"/>
      <c r="IG16" s="16"/>
      <c r="IH16" s="16"/>
      <c r="II16" s="16"/>
    </row>
    <row r="17" spans="1:243" s="15" customFormat="1" ht="112.5" customHeight="1">
      <c r="A17" s="52">
        <v>5</v>
      </c>
      <c r="B17" s="76" t="s">
        <v>79</v>
      </c>
      <c r="C17" s="60" t="s">
        <v>38</v>
      </c>
      <c r="D17" s="78">
        <v>20</v>
      </c>
      <c r="E17" s="78" t="s">
        <v>50</v>
      </c>
      <c r="F17" s="58"/>
      <c r="G17" s="54"/>
      <c r="H17" s="54"/>
      <c r="I17" s="58" t="s">
        <v>34</v>
      </c>
      <c r="J17" s="59">
        <f t="shared" si="0"/>
        <v>1</v>
      </c>
      <c r="K17" s="54" t="s">
        <v>35</v>
      </c>
      <c r="L17" s="54" t="s">
        <v>4</v>
      </c>
      <c r="M17" s="53"/>
      <c r="N17" s="54"/>
      <c r="O17" s="53"/>
      <c r="P17" s="55"/>
      <c r="Q17" s="54"/>
      <c r="R17" s="54"/>
      <c r="S17" s="55"/>
      <c r="T17" s="55"/>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7">
        <f t="shared" si="1"/>
        <v>0</v>
      </c>
      <c r="BB17" s="57">
        <f t="shared" si="2"/>
        <v>0</v>
      </c>
      <c r="BC17" s="44" t="str">
        <f t="shared" si="3"/>
        <v>INR Zero Only</v>
      </c>
      <c r="IA17" s="15">
        <v>5</v>
      </c>
      <c r="IB17" s="15" t="s">
        <v>64</v>
      </c>
      <c r="IC17" s="15" t="s">
        <v>38</v>
      </c>
      <c r="ID17" s="15">
        <v>8</v>
      </c>
      <c r="IE17" s="16" t="s">
        <v>50</v>
      </c>
      <c r="IF17" s="16"/>
      <c r="IG17" s="16"/>
      <c r="IH17" s="16"/>
      <c r="II17" s="16"/>
    </row>
    <row r="18" spans="1:243" s="15" customFormat="1" ht="93" customHeight="1">
      <c r="A18" s="52">
        <v>6</v>
      </c>
      <c r="B18" s="74" t="s">
        <v>80</v>
      </c>
      <c r="C18" s="60" t="s">
        <v>54</v>
      </c>
      <c r="D18" s="78">
        <v>20</v>
      </c>
      <c r="E18" s="78" t="s">
        <v>50</v>
      </c>
      <c r="F18" s="58"/>
      <c r="G18" s="54"/>
      <c r="H18" s="54"/>
      <c r="I18" s="58" t="s">
        <v>34</v>
      </c>
      <c r="J18" s="59">
        <f t="shared" si="0"/>
        <v>1</v>
      </c>
      <c r="K18" s="54" t="s">
        <v>35</v>
      </c>
      <c r="L18" s="54" t="s">
        <v>4</v>
      </c>
      <c r="M18" s="53"/>
      <c r="N18" s="54"/>
      <c r="O18" s="53"/>
      <c r="P18" s="55"/>
      <c r="Q18" s="54"/>
      <c r="R18" s="54"/>
      <c r="S18" s="55"/>
      <c r="T18" s="55"/>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7">
        <f t="shared" si="1"/>
        <v>0</v>
      </c>
      <c r="BB18" s="57">
        <f t="shared" si="2"/>
        <v>0</v>
      </c>
      <c r="BC18" s="44" t="str">
        <f t="shared" si="3"/>
        <v>INR Zero Only</v>
      </c>
      <c r="IA18" s="15">
        <v>6</v>
      </c>
      <c r="IB18" s="15" t="s">
        <v>65</v>
      </c>
      <c r="IC18" s="15" t="s">
        <v>54</v>
      </c>
      <c r="ID18" s="15">
        <v>8</v>
      </c>
      <c r="IE18" s="16" t="s">
        <v>50</v>
      </c>
      <c r="IF18" s="16"/>
      <c r="IG18" s="16"/>
      <c r="IH18" s="16"/>
      <c r="II18" s="16"/>
    </row>
    <row r="19" spans="1:243" s="15" customFormat="1" ht="76.5" customHeight="1">
      <c r="A19" s="52">
        <v>7</v>
      </c>
      <c r="B19" s="77" t="s">
        <v>81</v>
      </c>
      <c r="C19" s="60" t="s">
        <v>55</v>
      </c>
      <c r="D19" s="78">
        <v>15</v>
      </c>
      <c r="E19" s="78" t="s">
        <v>83</v>
      </c>
      <c r="F19" s="58"/>
      <c r="G19" s="54"/>
      <c r="H19" s="54"/>
      <c r="I19" s="58" t="s">
        <v>34</v>
      </c>
      <c r="J19" s="59">
        <f t="shared" si="0"/>
        <v>1</v>
      </c>
      <c r="K19" s="54" t="s">
        <v>35</v>
      </c>
      <c r="L19" s="54" t="s">
        <v>4</v>
      </c>
      <c r="M19" s="53"/>
      <c r="N19" s="54"/>
      <c r="O19" s="53"/>
      <c r="P19" s="55"/>
      <c r="Q19" s="54"/>
      <c r="R19" s="54"/>
      <c r="S19" s="55"/>
      <c r="T19" s="55"/>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f t="shared" si="1"/>
        <v>0</v>
      </c>
      <c r="BB19" s="57">
        <f t="shared" si="2"/>
        <v>0</v>
      </c>
      <c r="BC19" s="44" t="str">
        <f t="shared" si="3"/>
        <v>INR Zero Only</v>
      </c>
      <c r="IA19" s="15">
        <v>7</v>
      </c>
      <c r="IB19" s="15" t="s">
        <v>66</v>
      </c>
      <c r="IC19" s="15" t="s">
        <v>55</v>
      </c>
      <c r="ID19" s="15">
        <v>10</v>
      </c>
      <c r="IE19" s="16" t="s">
        <v>50</v>
      </c>
      <c r="IF19" s="16"/>
      <c r="IG19" s="16"/>
      <c r="IH19" s="16"/>
      <c r="II19" s="16"/>
    </row>
    <row r="20" spans="1:243" s="15" customFormat="1" ht="72.75" customHeight="1">
      <c r="A20" s="52">
        <v>8</v>
      </c>
      <c r="B20" s="77" t="s">
        <v>69</v>
      </c>
      <c r="C20" s="60" t="s">
        <v>56</v>
      </c>
      <c r="D20" s="78">
        <v>2</v>
      </c>
      <c r="E20" s="78" t="s">
        <v>84</v>
      </c>
      <c r="F20" s="58"/>
      <c r="G20" s="54"/>
      <c r="H20" s="54"/>
      <c r="I20" s="58" t="s">
        <v>34</v>
      </c>
      <c r="J20" s="59">
        <f t="shared" si="0"/>
        <v>1</v>
      </c>
      <c r="K20" s="54" t="s">
        <v>35</v>
      </c>
      <c r="L20" s="54" t="s">
        <v>4</v>
      </c>
      <c r="M20" s="53"/>
      <c r="N20" s="54"/>
      <c r="O20" s="53"/>
      <c r="P20" s="55"/>
      <c r="Q20" s="54"/>
      <c r="R20" s="54"/>
      <c r="S20" s="55"/>
      <c r="T20" s="55"/>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7">
        <f t="shared" si="1"/>
        <v>0</v>
      </c>
      <c r="BB20" s="57">
        <f t="shared" si="2"/>
        <v>0</v>
      </c>
      <c r="BC20" s="44" t="str">
        <f t="shared" si="3"/>
        <v>INR Zero Only</v>
      </c>
      <c r="IA20" s="15">
        <v>8</v>
      </c>
      <c r="IB20" s="15" t="s">
        <v>67</v>
      </c>
      <c r="IC20" s="15" t="s">
        <v>56</v>
      </c>
      <c r="ID20" s="15">
        <v>10</v>
      </c>
      <c r="IE20" s="16" t="s">
        <v>50</v>
      </c>
      <c r="IF20" s="16"/>
      <c r="IG20" s="16"/>
      <c r="IH20" s="16"/>
      <c r="II20" s="16"/>
    </row>
    <row r="21" spans="1:243" s="15" customFormat="1" ht="53.25" customHeight="1">
      <c r="A21" s="52">
        <v>9</v>
      </c>
      <c r="B21" s="77" t="s">
        <v>70</v>
      </c>
      <c r="C21" s="60" t="s">
        <v>57</v>
      </c>
      <c r="D21" s="78">
        <v>5</v>
      </c>
      <c r="E21" s="78" t="s">
        <v>85</v>
      </c>
      <c r="F21" s="58"/>
      <c r="G21" s="54"/>
      <c r="H21" s="54"/>
      <c r="I21" s="58" t="s">
        <v>34</v>
      </c>
      <c r="J21" s="59">
        <f t="shared" si="0"/>
        <v>1</v>
      </c>
      <c r="K21" s="54" t="s">
        <v>35</v>
      </c>
      <c r="L21" s="54" t="s">
        <v>4</v>
      </c>
      <c r="M21" s="53"/>
      <c r="N21" s="54"/>
      <c r="O21" s="53"/>
      <c r="P21" s="55"/>
      <c r="Q21" s="54"/>
      <c r="R21" s="54"/>
      <c r="S21" s="55"/>
      <c r="T21" s="55"/>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7">
        <f t="shared" si="1"/>
        <v>0</v>
      </c>
      <c r="BB21" s="57">
        <f t="shared" si="2"/>
        <v>0</v>
      </c>
      <c r="BC21" s="44" t="str">
        <f t="shared" si="3"/>
        <v>INR Zero Only</v>
      </c>
      <c r="IA21" s="15">
        <v>9</v>
      </c>
      <c r="IB21" s="15" t="s">
        <v>68</v>
      </c>
      <c r="IC21" s="15" t="s">
        <v>57</v>
      </c>
      <c r="ID21" s="15">
        <v>10</v>
      </c>
      <c r="IE21" s="16" t="s">
        <v>50</v>
      </c>
      <c r="IF21" s="16"/>
      <c r="IG21" s="16"/>
      <c r="IH21" s="16"/>
      <c r="II21" s="16"/>
    </row>
    <row r="22" spans="1:243" s="15" customFormat="1" ht="73.5" customHeight="1">
      <c r="A22" s="52">
        <v>10</v>
      </c>
      <c r="B22" s="77" t="s">
        <v>82</v>
      </c>
      <c r="C22" s="60" t="s">
        <v>58</v>
      </c>
      <c r="D22" s="78">
        <v>10</v>
      </c>
      <c r="E22" s="78" t="s">
        <v>86</v>
      </c>
      <c r="F22" s="58"/>
      <c r="G22" s="54"/>
      <c r="H22" s="54"/>
      <c r="I22" s="58" t="s">
        <v>34</v>
      </c>
      <c r="J22" s="59">
        <f t="shared" si="0"/>
        <v>1</v>
      </c>
      <c r="K22" s="54" t="s">
        <v>35</v>
      </c>
      <c r="L22" s="54" t="s">
        <v>4</v>
      </c>
      <c r="M22" s="53"/>
      <c r="N22" s="54"/>
      <c r="O22" s="53"/>
      <c r="P22" s="55"/>
      <c r="Q22" s="54"/>
      <c r="R22" s="54"/>
      <c r="S22" s="55"/>
      <c r="T22" s="55"/>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7">
        <f t="shared" si="1"/>
        <v>0</v>
      </c>
      <c r="BB22" s="57">
        <f t="shared" si="2"/>
        <v>0</v>
      </c>
      <c r="BC22" s="44" t="str">
        <f t="shared" si="3"/>
        <v>INR Zero Only</v>
      </c>
      <c r="IA22" s="15">
        <v>10</v>
      </c>
      <c r="IB22" s="15" t="s">
        <v>69</v>
      </c>
      <c r="IC22" s="15" t="s">
        <v>58</v>
      </c>
      <c r="ID22" s="15">
        <v>6</v>
      </c>
      <c r="IE22" s="16" t="s">
        <v>73</v>
      </c>
      <c r="IF22" s="16"/>
      <c r="IG22" s="16"/>
      <c r="IH22" s="16"/>
      <c r="II22" s="16"/>
    </row>
    <row r="23" spans="1:243" s="15" customFormat="1" ht="56.25" customHeight="1">
      <c r="A23" s="52">
        <v>11</v>
      </c>
      <c r="B23" s="77" t="s">
        <v>71</v>
      </c>
      <c r="C23" s="60" t="s">
        <v>59</v>
      </c>
      <c r="D23" s="78">
        <v>5</v>
      </c>
      <c r="E23" s="78" t="s">
        <v>86</v>
      </c>
      <c r="F23" s="58"/>
      <c r="G23" s="54"/>
      <c r="H23" s="54"/>
      <c r="I23" s="58" t="s">
        <v>34</v>
      </c>
      <c r="J23" s="59">
        <f t="shared" si="0"/>
        <v>1</v>
      </c>
      <c r="K23" s="54" t="s">
        <v>35</v>
      </c>
      <c r="L23" s="54" t="s">
        <v>4</v>
      </c>
      <c r="M23" s="53"/>
      <c r="N23" s="54"/>
      <c r="O23" s="53"/>
      <c r="P23" s="55"/>
      <c r="Q23" s="54"/>
      <c r="R23" s="54"/>
      <c r="S23" s="55"/>
      <c r="T23" s="55"/>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7">
        <f t="shared" si="1"/>
        <v>0</v>
      </c>
      <c r="BB23" s="57">
        <f t="shared" si="2"/>
        <v>0</v>
      </c>
      <c r="BC23" s="44" t="str">
        <f t="shared" si="3"/>
        <v>INR Zero Only</v>
      </c>
      <c r="IA23" s="15">
        <v>11</v>
      </c>
      <c r="IB23" s="15" t="s">
        <v>70</v>
      </c>
      <c r="IC23" s="15" t="s">
        <v>59</v>
      </c>
      <c r="ID23" s="15">
        <v>20</v>
      </c>
      <c r="IE23" s="16" t="s">
        <v>74</v>
      </c>
      <c r="IF23" s="16"/>
      <c r="IG23" s="16"/>
      <c r="IH23" s="16"/>
      <c r="II23" s="16"/>
    </row>
    <row r="24" spans="1:243" s="17" customFormat="1" ht="58.5" customHeight="1">
      <c r="A24" s="70" t="s">
        <v>37</v>
      </c>
      <c r="B24" s="71"/>
      <c r="C24" s="30"/>
      <c r="D24" s="30"/>
      <c r="E24" s="30"/>
      <c r="F24" s="29"/>
      <c r="G24" s="30"/>
      <c r="H24" s="31"/>
      <c r="I24" s="31"/>
      <c r="J24" s="31"/>
      <c r="K24" s="31"/>
      <c r="L24" s="30"/>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3" t="e">
        <f>SUM(#REF!)</f>
        <v>#REF!</v>
      </c>
      <c r="BB24" s="43">
        <f>SUM(BB13:BB23)</f>
        <v>0</v>
      </c>
      <c r="BC24" s="44" t="str">
        <f>SpellNumber($E$2,BB24)</f>
        <v>INR Zero Only</v>
      </c>
      <c r="IA24" s="17" t="s">
        <v>37</v>
      </c>
      <c r="IE24" s="18"/>
      <c r="IF24" s="18" t="s">
        <v>36</v>
      </c>
      <c r="IG24" s="18" t="s">
        <v>38</v>
      </c>
      <c r="IH24" s="18">
        <v>10</v>
      </c>
      <c r="II24" s="18" t="s">
        <v>33</v>
      </c>
    </row>
    <row r="25" spans="1:243" s="19" customFormat="1" ht="54.75" customHeight="1" hidden="1">
      <c r="A25" s="50" t="s">
        <v>39</v>
      </c>
      <c r="B25" s="21"/>
      <c r="C25" s="33"/>
      <c r="D25" s="34"/>
      <c r="E25" s="62" t="s">
        <v>40</v>
      </c>
      <c r="F25" s="63"/>
      <c r="G25" s="35"/>
      <c r="H25" s="36"/>
      <c r="I25" s="36"/>
      <c r="J25" s="36"/>
      <c r="K25" s="37"/>
      <c r="L25" s="38"/>
      <c r="M25" s="39" t="s">
        <v>41</v>
      </c>
      <c r="N25" s="36"/>
      <c r="O25" s="32"/>
      <c r="P25" s="32"/>
      <c r="Q25" s="32"/>
      <c r="R25" s="32"/>
      <c r="S25" s="32"/>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40">
        <f>IF(ISBLANK(F25),0,IF(E25="Excess (+)",ROUND(BA24+(BA24*F25),2),IF(E25="Less (-)",ROUND(BA24+(BA24*F25*(-1)),2),0)))</f>
        <v>0</v>
      </c>
      <c r="BB25" s="41">
        <f>ROUND(BA25,0)</f>
        <v>0</v>
      </c>
      <c r="BC25" s="28" t="str">
        <f>SpellNumber(L25,BB25)</f>
        <v> Zero Only</v>
      </c>
      <c r="IA25" s="19" t="s">
        <v>39</v>
      </c>
      <c r="IE25" s="20" t="s">
        <v>40</v>
      </c>
      <c r="IF25" s="20"/>
      <c r="IG25" s="20"/>
      <c r="IH25" s="20"/>
      <c r="II25" s="20"/>
    </row>
    <row r="26" spans="1:243" s="19" customFormat="1" ht="43.5" customHeight="1">
      <c r="A26" s="70" t="s">
        <v>42</v>
      </c>
      <c r="B26" s="71"/>
      <c r="C26" s="65" t="str">
        <f>SpellNumber($E$2,BB24)</f>
        <v>INR Zero Only</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IA26" s="19" t="s">
        <v>42</v>
      </c>
      <c r="IC26" s="19" t="s">
        <v>47</v>
      </c>
      <c r="IE26" s="20"/>
      <c r="IF26" s="20"/>
      <c r="IG26" s="20"/>
      <c r="IH26" s="20"/>
      <c r="II26" s="20"/>
    </row>
    <row r="28" ht="15"/>
    <row r="29" ht="15"/>
    <row r="30" ht="15"/>
    <row r="31" ht="15"/>
  </sheetData>
  <sheetProtection password="E491" sheet="1"/>
  <mergeCells count="10">
    <mergeCell ref="A9:BC9"/>
    <mergeCell ref="C26:BC26"/>
    <mergeCell ref="A1:L1"/>
    <mergeCell ref="A4:BC4"/>
    <mergeCell ref="A5:BC5"/>
    <mergeCell ref="A6:BC6"/>
    <mergeCell ref="A7:BC7"/>
    <mergeCell ref="B8:BC8"/>
    <mergeCell ref="A24:B24"/>
    <mergeCell ref="A26:B2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allowBlank="1" showInputMessage="1" showErrorMessage="1" promptTitle="Itemcode/Make" prompt="Please enter text" sqref="F24 C13:C2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23 M13:M2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list" allowBlank="1" showErrorMessage="1" sqref="K13:K23">
      <formula1>"Partial Conversion,Full Conversion"</formula1>
      <formula2>0</formula2>
    </dataValidation>
    <dataValidation type="list" allowBlank="1" showInputMessage="1" showErrorMessage="1" sqref="L13:L26">
      <formula1>"INR"</formula1>
    </dataValidation>
  </dataValidations>
  <printOptions/>
  <pageMargins left="0.35433070866141736" right="0.2362204724409449" top="0.7480314960629921" bottom="0.4330708661417323" header="0.5118110236220472" footer="0.5118110236220472"/>
  <pageSetup horizontalDpi="300" verticalDpi="300" orientation="landscape" paperSize="9" scale="58" r:id="rId4"/>
  <rowBreaks count="1" manualBreakCount="1">
    <brk id="14" max="242" man="1"/>
  </rowBreaks>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43</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2021-12-20T11:28:31Z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