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'BoQ1'!$1:$32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<sst xmlns="http://schemas.openxmlformats.org/spreadsheetml/2006/main" count="179" uniqueCount="84">
  <si>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</si>
  <si>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</si>
  <si>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</si>
  <si>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</si>
  <si>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</si>
  <si>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</si>
  <si>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</si>
  <si>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</si>
  <si>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</si>
  <si>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</si>
  <si>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</si>
  <si>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</si>
  <si>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</si>
  <si>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</si>
  <si>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</si>
  <si>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</si>
  <si>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</si>
  <si>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</si>
  <si>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</si>
  <si>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</si>
  <si>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</si>
  <si>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</si>
  <si>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</si>
  <si>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</si>
  <si>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</si>
  <si>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</si>
  <si>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</si>
  <si>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</si>
  <si>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</si>
  <si>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</si>
  <si>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</si>
  <si>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</si>
  <si>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</si>
  <si>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</si>
  <si>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</si>
  <si>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</si>
  <si>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</si>
  <si>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</si>
  <si>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</si>
  <si>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</si>
  <si>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</si>
  <si>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</si>
  <si>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</si>
  <si>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</si>
  <si>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</si>
  <si>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</si>
  <si>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</si>
  <si>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t>item4</t>
  </si>
  <si>
    <t>item7</t>
  </si>
  <si>
    <t>Two or more coats on new work</t>
  </si>
  <si>
    <t>item8</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</si>
  <si>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</si>
  <si>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</si>
  <si>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Providing and laying in position cement concrete of specified grade excluding
the cost of centering and shuttering - All work up to plinth level :</t>
  </si>
  <si>
    <t>Painting with synthetic enamel paint of approved brand and manufacture to give an even shade :</t>
  </si>
  <si>
    <t>Cum</t>
  </si>
  <si>
    <t>Kg</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</si>
  <si>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</si>
  <si>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</si>
  <si>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Steel work in built up tubular trusses including cutting, hoisting fixing in position and applying a priming coat of approved steel primer, welded and bolted including special shaped washers etc. Complete.</t>
  </si>
  <si>
    <t>Hot finished welded type tubes.</t>
  </si>
  <si>
    <t>Supplying and filling in plinth with sand under floors, including watering, ramming, consolidating and dressing complete.</t>
  </si>
  <si>
    <t>Surface dressing of the ground including removing vegetation and inequalities not exceeding 15 cm deep and disposal of rubbish, lead up to 50 m and lift up to 1.5 m.</t>
  </si>
  <si>
    <t>Providing and laying in position cement concrete of specified grade excluding the cost of centering and shuttering - All work up to plinth level :</t>
  </si>
  <si>
    <t>1:2:4 (1 cement : 2 coarse sand (zone-III) : 4 graded stone aggregate 20 mm nominal size)</t>
  </si>
  <si>
    <t>Structural steel work riveted, bolted or welded in built up sections, trusses and framed work, including cutting, hoisting, fixing in position and applying a priming coat of approved steel primer all complete.</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</si>
  <si>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</si>
  <si>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</si>
  <si>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Dismantling stone slab flooring laid in cement mortar including stacking of serviceable material and disposal of unserviceable material within 50 metres lead.</t>
  </si>
  <si>
    <t>Supplying and stacking at site.</t>
  </si>
  <si>
    <t>Good earth</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</si>
  <si>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</si>
  <si>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cum</t>
  </si>
  <si>
    <t>sqm</t>
  </si>
  <si>
    <t>kg</t>
  </si>
  <si>
    <t>Name of Work: &lt;P/f of Cycle Stand at IISER Mohali&gt;</t>
  </si>
  <si>
    <t>Contract No:  &lt;IISER/EE-EO/ESTIMATE-P/21-22/11&gt;</t>
  </si>
  <si>
    <t>item2</t>
  </si>
  <si>
    <t>item3</t>
  </si>
  <si>
    <t>item6</t>
  </si>
  <si>
    <t>item9</t>
  </si>
  <si>
    <t>item10</t>
  </si>
  <si>
    <t>item11</t>
  </si>
  <si>
    <t>item1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</si>
</sst>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8"/>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8"/>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60" fillId="0" borderId="11" xfId="0" applyFont="1" applyFill="1" applyBorder="1" applyAlignment="1">
      <alignment horizontal="center" vertical="center" readingOrder="1"/>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11" xfId="59" applyNumberFormat="1" applyFont="1" applyFill="1" applyBorder="1" applyAlignment="1">
      <alignment horizontal="center" vertical="center" wrapText="1" readingOrder="1"/>
      <protection/>
    </xf>
    <xf numFmtId="0" fontId="4" fillId="0" borderId="0" xfId="55" applyNumberFormat="1" applyFont="1" applyFill="1" applyAlignment="1">
      <alignment wrapText="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34"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61" fillId="0" borderId="11" xfId="0" applyFont="1" applyBorder="1" applyAlignment="1">
      <alignment horizontal="left" vertical="center" wrapText="1"/>
    </xf>
    <xf numFmtId="0" fontId="61" fillId="0" borderId="11" xfId="0" applyFont="1" applyBorder="1" applyAlignment="1">
      <alignment horizontal="left" vertical="top"/>
    </xf>
    <xf numFmtId="0" fontId="61" fillId="0" borderId="11" xfId="0" applyFont="1" applyBorder="1" applyAlignment="1">
      <alignment horizontal="left" vertical="top" wrapText="1"/>
    </xf>
    <xf numFmtId="0" fontId="61" fillId="0" borderId="11" xfId="0" applyFont="1" applyBorder="1" applyAlignment="1">
      <alignment horizontal="center" vertical="center"/>
    </xf>
    <xf numFmtId="0" fontId="61" fillId="0" borderId="11" xfId="0" applyFont="1" applyBorder="1" applyAlignment="1">
      <alignment/>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2"/>
  <sheetViews>
    <sheetView showGridLines="0" view="pageBreakPreview" zoomScale="70" zoomScaleNormal="55" zoomScaleSheetLayoutView="70" workbookViewId="0" topLeftCell="A9">
      <selection activeCell="A28" sqref="A28"/>
    </sheetView>
  </sheetViews>
  <sheetFormatPr defaultColWidth="9.140625" defaultRowHeight="15"/>
  <cols>
    <col min="1" max="1" width="14.28125" style="1" customWidth="1"/>
    <col min="2" max="2" width="111.421875" style="1"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6" t="str">
        <f>B2&amp;" BoQ"</f>
        <v>Item Wise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7" t="s">
        <v>44</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30" customHeight="1">
      <c r="A5" s="67" t="s">
        <v>75</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10"/>
      <c r="IF5" s="10"/>
      <c r="IG5" s="10"/>
      <c r="IH5" s="10"/>
      <c r="II5" s="10"/>
    </row>
    <row r="6" spans="1:243" s="9" customFormat="1" ht="30" customHeight="1">
      <c r="A6" s="67" t="s">
        <v>76</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8" t="s">
        <v>6</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10"/>
      <c r="IF7" s="10"/>
      <c r="IG7" s="10"/>
      <c r="IH7" s="10"/>
      <c r="II7" s="10"/>
    </row>
    <row r="8" spans="1:243" s="12" customFormat="1" ht="86.25" customHeight="1">
      <c r="A8" s="11" t="s">
        <v>42</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4" t="s">
        <v>7</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3" t="s">
        <v>58</v>
      </c>
      <c r="B11" s="55" t="s">
        <v>14</v>
      </c>
      <c r="C11" s="55" t="s">
        <v>15</v>
      </c>
      <c r="D11" s="55" t="s">
        <v>16</v>
      </c>
      <c r="E11" s="55" t="s">
        <v>17</v>
      </c>
      <c r="F11" s="55" t="s">
        <v>18</v>
      </c>
      <c r="G11" s="55"/>
      <c r="H11" s="55"/>
      <c r="I11" s="55" t="s">
        <v>19</v>
      </c>
      <c r="J11" s="55" t="s">
        <v>20</v>
      </c>
      <c r="K11" s="55" t="s">
        <v>21</v>
      </c>
      <c r="L11" s="55" t="s">
        <v>22</v>
      </c>
      <c r="M11" s="56" t="s">
        <v>57</v>
      </c>
      <c r="N11" s="55" t="s">
        <v>23</v>
      </c>
      <c r="O11" s="55" t="s">
        <v>46</v>
      </c>
      <c r="P11" s="55" t="s">
        <v>24</v>
      </c>
      <c r="Q11" s="55" t="s">
        <v>25</v>
      </c>
      <c r="R11" s="55" t="s">
        <v>26</v>
      </c>
      <c r="S11" s="55" t="s">
        <v>27</v>
      </c>
      <c r="T11" s="55" t="s">
        <v>28</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29</v>
      </c>
      <c r="BB11" s="57" t="s">
        <v>43</v>
      </c>
      <c r="BC11" s="58" t="s">
        <v>30</v>
      </c>
      <c r="IE11" s="17"/>
      <c r="IF11" s="17"/>
      <c r="IG11" s="17"/>
      <c r="IH11" s="17"/>
      <c r="II11" s="17"/>
    </row>
    <row r="12" spans="1:243" s="16" customFormat="1" ht="38.25" customHeight="1">
      <c r="A12" s="53">
        <v>1</v>
      </c>
      <c r="B12" s="53">
        <v>2</v>
      </c>
      <c r="C12" s="53">
        <v>3</v>
      </c>
      <c r="D12" s="53">
        <v>4</v>
      </c>
      <c r="E12" s="53">
        <v>5</v>
      </c>
      <c r="F12" s="53">
        <v>6</v>
      </c>
      <c r="G12" s="53">
        <v>7</v>
      </c>
      <c r="H12" s="53">
        <v>8</v>
      </c>
      <c r="I12" s="53">
        <v>9</v>
      </c>
      <c r="J12" s="53">
        <v>10</v>
      </c>
      <c r="K12" s="53">
        <v>11</v>
      </c>
      <c r="L12" s="53">
        <v>12</v>
      </c>
      <c r="M12" s="54">
        <v>6</v>
      </c>
      <c r="N12" s="54">
        <v>8</v>
      </c>
      <c r="O12" s="54">
        <v>9</v>
      </c>
      <c r="P12" s="54">
        <v>10</v>
      </c>
      <c r="Q12" s="54">
        <v>11</v>
      </c>
      <c r="R12" s="54">
        <v>12</v>
      </c>
      <c r="S12" s="54">
        <v>13</v>
      </c>
      <c r="T12" s="54">
        <v>14</v>
      </c>
      <c r="U12" s="54">
        <v>21</v>
      </c>
      <c r="V12" s="54">
        <v>22</v>
      </c>
      <c r="W12" s="54">
        <v>23</v>
      </c>
      <c r="X12" s="54">
        <v>24</v>
      </c>
      <c r="Y12" s="54">
        <v>25</v>
      </c>
      <c r="Z12" s="54">
        <v>26</v>
      </c>
      <c r="AA12" s="54">
        <v>27</v>
      </c>
      <c r="AB12" s="54">
        <v>28</v>
      </c>
      <c r="AC12" s="54">
        <v>29</v>
      </c>
      <c r="AD12" s="54">
        <v>30</v>
      </c>
      <c r="AE12" s="54">
        <v>31</v>
      </c>
      <c r="AF12" s="54">
        <v>32</v>
      </c>
      <c r="AG12" s="54">
        <v>33</v>
      </c>
      <c r="AH12" s="54">
        <v>34</v>
      </c>
      <c r="AI12" s="54">
        <v>35</v>
      </c>
      <c r="AJ12" s="54">
        <v>36</v>
      </c>
      <c r="AK12" s="54">
        <v>37</v>
      </c>
      <c r="AL12" s="54">
        <v>38</v>
      </c>
      <c r="AM12" s="54">
        <v>39</v>
      </c>
      <c r="AN12" s="54">
        <v>40</v>
      </c>
      <c r="AO12" s="54">
        <v>41</v>
      </c>
      <c r="AP12" s="54">
        <v>42</v>
      </c>
      <c r="AQ12" s="54">
        <v>43</v>
      </c>
      <c r="AR12" s="54">
        <v>44</v>
      </c>
      <c r="AS12" s="54">
        <v>45</v>
      </c>
      <c r="AT12" s="54">
        <v>46</v>
      </c>
      <c r="AU12" s="54">
        <v>47</v>
      </c>
      <c r="AV12" s="54">
        <v>48</v>
      </c>
      <c r="AW12" s="54">
        <v>49</v>
      </c>
      <c r="AX12" s="54">
        <v>50</v>
      </c>
      <c r="AY12" s="54">
        <v>51</v>
      </c>
      <c r="AZ12" s="54">
        <v>52</v>
      </c>
      <c r="BA12" s="54">
        <v>15</v>
      </c>
      <c r="BB12" s="54">
        <v>7</v>
      </c>
      <c r="BC12" s="54">
        <v>8</v>
      </c>
      <c r="IE12" s="17"/>
      <c r="IF12" s="17"/>
      <c r="IG12" s="17"/>
      <c r="IH12" s="17"/>
      <c r="II12" s="17"/>
    </row>
    <row r="13" spans="1:243" s="16" customFormat="1" ht="132" customHeight="1">
      <c r="A13" s="22">
        <v>1</v>
      </c>
      <c r="B13" s="59" t="s">
        <v>51</v>
      </c>
      <c r="C13" s="36"/>
      <c r="D13" s="62"/>
      <c r="E13" s="62"/>
      <c r="F13" s="37"/>
      <c r="G13" s="38"/>
      <c r="H13" s="38"/>
      <c r="I13" s="37"/>
      <c r="J13" s="39"/>
      <c r="K13" s="38"/>
      <c r="L13" s="38"/>
      <c r="M13" s="40"/>
      <c r="N13" s="38"/>
      <c r="O13" s="40"/>
      <c r="P13" s="41"/>
      <c r="Q13" s="38"/>
      <c r="R13" s="38"/>
      <c r="S13" s="41"/>
      <c r="T13" s="41"/>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0"/>
      <c r="BB13" s="40"/>
      <c r="BC13" s="43"/>
      <c r="IA13" s="16">
        <v>4</v>
      </c>
      <c r="IB13" s="16" t="s">
        <v>51</v>
      </c>
      <c r="IE13" s="17"/>
      <c r="IF13" s="17"/>
      <c r="IG13" s="17"/>
      <c r="IH13" s="17"/>
      <c r="II13" s="17"/>
    </row>
    <row r="14" spans="1:243" s="16" customFormat="1" ht="40.5" customHeight="1">
      <c r="A14" s="22">
        <v>1.1</v>
      </c>
      <c r="B14" s="59" t="s">
        <v>52</v>
      </c>
      <c r="C14" s="45" t="s">
        <v>83</v>
      </c>
      <c r="D14" s="62">
        <v>12.5</v>
      </c>
      <c r="E14" s="62" t="s">
        <v>72</v>
      </c>
      <c r="F14" s="37"/>
      <c r="G14" s="38"/>
      <c r="H14" s="38"/>
      <c r="I14" s="37" t="s">
        <v>32</v>
      </c>
      <c r="J14" s="39">
        <f>IF(I14="Less(-)",-1,1)</f>
        <v>1</v>
      </c>
      <c r="K14" s="38" t="s">
        <v>33</v>
      </c>
      <c r="L14" s="38" t="s">
        <v>4</v>
      </c>
      <c r="M14" s="46"/>
      <c r="N14" s="38"/>
      <c r="O14" s="46"/>
      <c r="P14" s="41"/>
      <c r="Q14" s="38"/>
      <c r="R14" s="38"/>
      <c r="S14" s="41"/>
      <c r="T14" s="41"/>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0">
        <f>D14*M14</f>
        <v>0</v>
      </c>
      <c r="BB14" s="40">
        <f>BA14+(BA14*O14/100)</f>
        <v>0</v>
      </c>
      <c r="BC14" s="43" t="str">
        <f>SpellNumber(L14,BB14)</f>
        <v>INR Zero Only</v>
      </c>
      <c r="IA14" s="16">
        <v>4.1</v>
      </c>
      <c r="IB14" s="16" t="s">
        <v>52</v>
      </c>
      <c r="IC14" s="16" t="s">
        <v>47</v>
      </c>
      <c r="ID14" s="16">
        <v>80</v>
      </c>
      <c r="IE14" s="17" t="s">
        <v>55</v>
      </c>
      <c r="IF14" s="17"/>
      <c r="IG14" s="17"/>
      <c r="IH14" s="17"/>
      <c r="II14" s="17"/>
    </row>
    <row r="15" spans="1:243" s="16" customFormat="1" ht="75" customHeight="1">
      <c r="A15" s="22">
        <v>2</v>
      </c>
      <c r="B15" s="59" t="s">
        <v>61</v>
      </c>
      <c r="C15" s="45" t="s">
        <v>77</v>
      </c>
      <c r="D15" s="62">
        <v>36</v>
      </c>
      <c r="E15" s="62" t="s">
        <v>72</v>
      </c>
      <c r="F15" s="37"/>
      <c r="G15" s="38"/>
      <c r="H15" s="38"/>
      <c r="I15" s="37" t="s">
        <v>32</v>
      </c>
      <c r="J15" s="39">
        <f>IF(I15="Less(-)",-1,1)</f>
        <v>1</v>
      </c>
      <c r="K15" s="38" t="s">
        <v>33</v>
      </c>
      <c r="L15" s="38" t="s">
        <v>4</v>
      </c>
      <c r="M15" s="46"/>
      <c r="N15" s="38"/>
      <c r="O15" s="46"/>
      <c r="P15" s="41"/>
      <c r="Q15" s="38"/>
      <c r="R15" s="38"/>
      <c r="S15" s="41"/>
      <c r="T15" s="41"/>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0">
        <f>D15*M15</f>
        <v>0</v>
      </c>
      <c r="BB15" s="40">
        <f>BA15+(BA15*O15/100)</f>
        <v>0</v>
      </c>
      <c r="BC15" s="43" t="str">
        <f>SpellNumber(L15,BB15)</f>
        <v>INR Zero Only</v>
      </c>
      <c r="IE15" s="17"/>
      <c r="IF15" s="17"/>
      <c r="IG15" s="17"/>
      <c r="IH15" s="17"/>
      <c r="II15" s="17"/>
    </row>
    <row r="16" spans="1:243" s="16" customFormat="1" ht="94.5" customHeight="1">
      <c r="A16" s="22">
        <v>3</v>
      </c>
      <c r="B16" s="59" t="s">
        <v>62</v>
      </c>
      <c r="C16" s="45" t="s">
        <v>78</v>
      </c>
      <c r="D16" s="62">
        <v>360</v>
      </c>
      <c r="E16" s="62" t="s">
        <v>73</v>
      </c>
      <c r="F16" s="37"/>
      <c r="G16" s="38"/>
      <c r="H16" s="38"/>
      <c r="I16" s="37" t="s">
        <v>32</v>
      </c>
      <c r="J16" s="39">
        <f>IF(I16="Less(-)",-1,1)</f>
        <v>1</v>
      </c>
      <c r="K16" s="38" t="s">
        <v>33</v>
      </c>
      <c r="L16" s="38" t="s">
        <v>4</v>
      </c>
      <c r="M16" s="46"/>
      <c r="N16" s="38"/>
      <c r="O16" s="46"/>
      <c r="P16" s="41"/>
      <c r="Q16" s="38"/>
      <c r="R16" s="38"/>
      <c r="S16" s="41"/>
      <c r="T16" s="41"/>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0">
        <f>D16*M16</f>
        <v>0</v>
      </c>
      <c r="BB16" s="40">
        <f>BA16+(BA16*O16/100)</f>
        <v>0</v>
      </c>
      <c r="BC16" s="43" t="str">
        <f>SpellNumber(L16,BB16)</f>
        <v>INR Zero Only</v>
      </c>
      <c r="IE16" s="17"/>
      <c r="IF16" s="17"/>
      <c r="IG16" s="17"/>
      <c r="IH16" s="17"/>
      <c r="II16" s="17"/>
    </row>
    <row r="17" spans="1:243" s="16" customFormat="1" ht="83.25" customHeight="1">
      <c r="A17" s="22">
        <v>4</v>
      </c>
      <c r="B17" s="59" t="s">
        <v>63</v>
      </c>
      <c r="C17" s="36"/>
      <c r="D17" s="62"/>
      <c r="E17" s="62"/>
      <c r="F17" s="37"/>
      <c r="G17" s="38"/>
      <c r="H17" s="38"/>
      <c r="I17" s="37"/>
      <c r="J17" s="39"/>
      <c r="K17" s="38"/>
      <c r="L17" s="38"/>
      <c r="M17" s="40"/>
      <c r="N17" s="38"/>
      <c r="O17" s="40"/>
      <c r="P17" s="41"/>
      <c r="Q17" s="38"/>
      <c r="R17" s="38"/>
      <c r="S17" s="41"/>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0"/>
      <c r="BB17" s="40"/>
      <c r="BC17" s="43"/>
      <c r="IE17" s="17"/>
      <c r="IF17" s="17"/>
      <c r="IG17" s="17"/>
      <c r="IH17" s="17"/>
      <c r="II17" s="17"/>
    </row>
    <row r="18" spans="1:243" s="16" customFormat="1" ht="66.75" customHeight="1">
      <c r="A18" s="22">
        <v>4.1</v>
      </c>
      <c r="B18" s="59" t="s">
        <v>64</v>
      </c>
      <c r="C18" s="45" t="s">
        <v>47</v>
      </c>
      <c r="D18" s="62">
        <v>12.5</v>
      </c>
      <c r="E18" s="62" t="s">
        <v>72</v>
      </c>
      <c r="F18" s="37"/>
      <c r="G18" s="38"/>
      <c r="H18" s="38"/>
      <c r="I18" s="37" t="s">
        <v>32</v>
      </c>
      <c r="J18" s="39">
        <f>IF(I18="Less(-)",-1,1)</f>
        <v>1</v>
      </c>
      <c r="K18" s="38" t="s">
        <v>33</v>
      </c>
      <c r="L18" s="38" t="s">
        <v>4</v>
      </c>
      <c r="M18" s="46"/>
      <c r="N18" s="38"/>
      <c r="O18" s="46"/>
      <c r="P18" s="41"/>
      <c r="Q18" s="38"/>
      <c r="R18" s="38"/>
      <c r="S18" s="41"/>
      <c r="T18" s="41"/>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0">
        <f>D18*M18</f>
        <v>0</v>
      </c>
      <c r="BB18" s="40">
        <f>BA18+(BA18*O18/100)</f>
        <v>0</v>
      </c>
      <c r="BC18" s="43" t="str">
        <f>SpellNumber(L18,BB18)</f>
        <v>INR Zero Only</v>
      </c>
      <c r="IE18" s="17"/>
      <c r="IF18" s="17"/>
      <c r="IG18" s="17"/>
      <c r="IH18" s="17"/>
      <c r="II18" s="17"/>
    </row>
    <row r="19" spans="1:243" s="16" customFormat="1" ht="101.25" customHeight="1">
      <c r="A19" s="22">
        <v>5</v>
      </c>
      <c r="B19" s="59" t="s">
        <v>65</v>
      </c>
      <c r="C19" s="45" t="s">
        <v>36</v>
      </c>
      <c r="D19" s="62">
        <v>2100</v>
      </c>
      <c r="E19" s="62" t="s">
        <v>56</v>
      </c>
      <c r="F19" s="37"/>
      <c r="G19" s="38"/>
      <c r="H19" s="38"/>
      <c r="I19" s="37" t="s">
        <v>32</v>
      </c>
      <c r="J19" s="39">
        <f>IF(I19="Less(-)",-1,1)</f>
        <v>1</v>
      </c>
      <c r="K19" s="38" t="s">
        <v>33</v>
      </c>
      <c r="L19" s="38" t="s">
        <v>4</v>
      </c>
      <c r="M19" s="46"/>
      <c r="N19" s="38"/>
      <c r="O19" s="46"/>
      <c r="P19" s="41"/>
      <c r="Q19" s="38"/>
      <c r="R19" s="38"/>
      <c r="S19" s="41"/>
      <c r="T19" s="41"/>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0">
        <f>D19*M19</f>
        <v>0</v>
      </c>
      <c r="BB19" s="40">
        <f>BA19+(BA19*O19/100)</f>
        <v>0</v>
      </c>
      <c r="BC19" s="43" t="str">
        <f>SpellNumber(L19,BB19)</f>
        <v>INR Zero Only</v>
      </c>
      <c r="IA19" s="16">
        <v>7</v>
      </c>
      <c r="IB19" s="44" t="s">
        <v>53</v>
      </c>
      <c r="IE19" s="17"/>
      <c r="IF19" s="17"/>
      <c r="IG19" s="17"/>
      <c r="IH19" s="17"/>
      <c r="II19" s="17"/>
    </row>
    <row r="20" spans="1:243" s="16" customFormat="1" ht="82.5" customHeight="1">
      <c r="A20" s="22">
        <v>6</v>
      </c>
      <c r="B20" s="59" t="s">
        <v>59</v>
      </c>
      <c r="C20" s="36"/>
      <c r="D20" s="63"/>
      <c r="E20" s="63"/>
      <c r="F20" s="37"/>
      <c r="G20" s="38"/>
      <c r="H20" s="38"/>
      <c r="I20" s="37"/>
      <c r="J20" s="39"/>
      <c r="K20" s="38"/>
      <c r="L20" s="38"/>
      <c r="M20" s="40"/>
      <c r="N20" s="38"/>
      <c r="O20" s="40"/>
      <c r="P20" s="41"/>
      <c r="Q20" s="38"/>
      <c r="R20" s="38"/>
      <c r="S20" s="41"/>
      <c r="T20" s="41"/>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0"/>
      <c r="BB20" s="40"/>
      <c r="BC20" s="43"/>
      <c r="IB20" s="44"/>
      <c r="IE20" s="17"/>
      <c r="IF20" s="17"/>
      <c r="IG20" s="17"/>
      <c r="IH20" s="17"/>
      <c r="II20" s="17"/>
    </row>
    <row r="21" spans="1:243" s="16" customFormat="1" ht="30.75" customHeight="1">
      <c r="A21" s="22">
        <v>6.1</v>
      </c>
      <c r="B21" s="60" t="s">
        <v>60</v>
      </c>
      <c r="C21" s="45" t="s">
        <v>79</v>
      </c>
      <c r="D21" s="62">
        <v>4500</v>
      </c>
      <c r="E21" s="62" t="s">
        <v>74</v>
      </c>
      <c r="F21" s="37"/>
      <c r="G21" s="38"/>
      <c r="H21" s="38"/>
      <c r="I21" s="37" t="s">
        <v>32</v>
      </c>
      <c r="J21" s="39">
        <f>IF(I21="Less(-)",-1,1)</f>
        <v>1</v>
      </c>
      <c r="K21" s="38" t="s">
        <v>33</v>
      </c>
      <c r="L21" s="38" t="s">
        <v>4</v>
      </c>
      <c r="M21" s="46"/>
      <c r="N21" s="38"/>
      <c r="O21" s="46"/>
      <c r="P21" s="41"/>
      <c r="Q21" s="38"/>
      <c r="R21" s="38"/>
      <c r="S21" s="41"/>
      <c r="T21" s="41"/>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0">
        <f>D21*M21</f>
        <v>0</v>
      </c>
      <c r="BB21" s="40">
        <f>BA21+(BA21*O21/100)</f>
        <v>0</v>
      </c>
      <c r="BC21" s="43" t="str">
        <f>SpellNumber(L21,BB21)</f>
        <v>INR Zero Only</v>
      </c>
      <c r="IB21" s="44"/>
      <c r="IE21" s="17"/>
      <c r="IF21" s="17"/>
      <c r="IG21" s="17"/>
      <c r="IH21" s="17"/>
      <c r="II21" s="17"/>
    </row>
    <row r="22" spans="1:243" s="16" customFormat="1" ht="113.25" customHeight="1">
      <c r="A22" s="22">
        <v>7</v>
      </c>
      <c r="B22" s="61" t="s">
        <v>66</v>
      </c>
      <c r="C22" s="36"/>
      <c r="D22" s="62"/>
      <c r="E22" s="62"/>
      <c r="F22" s="37"/>
      <c r="G22" s="38"/>
      <c r="H22" s="38"/>
      <c r="I22" s="37"/>
      <c r="J22" s="39"/>
      <c r="K22" s="38"/>
      <c r="L22" s="38"/>
      <c r="M22" s="40"/>
      <c r="N22" s="38"/>
      <c r="O22" s="40"/>
      <c r="P22" s="41"/>
      <c r="Q22" s="38"/>
      <c r="R22" s="38"/>
      <c r="S22" s="41"/>
      <c r="T22" s="41"/>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0"/>
      <c r="BB22" s="40"/>
      <c r="BC22" s="43"/>
      <c r="IB22" s="44"/>
      <c r="IE22" s="17"/>
      <c r="IF22" s="17"/>
      <c r="IG22" s="17"/>
      <c r="IH22" s="17"/>
      <c r="II22" s="17"/>
    </row>
    <row r="23" spans="1:243" s="16" customFormat="1" ht="27.75" customHeight="1">
      <c r="A23" s="22">
        <v>7.1</v>
      </c>
      <c r="B23" s="61" t="s">
        <v>67</v>
      </c>
      <c r="C23" s="45" t="s">
        <v>48</v>
      </c>
      <c r="D23" s="62">
        <v>20</v>
      </c>
      <c r="E23" s="62" t="s">
        <v>73</v>
      </c>
      <c r="F23" s="37"/>
      <c r="G23" s="38"/>
      <c r="H23" s="38"/>
      <c r="I23" s="37" t="s">
        <v>32</v>
      </c>
      <c r="J23" s="39">
        <f>IF(I23="Less(-)",-1,1)</f>
        <v>1</v>
      </c>
      <c r="K23" s="38" t="s">
        <v>33</v>
      </c>
      <c r="L23" s="38" t="s">
        <v>4</v>
      </c>
      <c r="M23" s="46"/>
      <c r="N23" s="38"/>
      <c r="O23" s="46"/>
      <c r="P23" s="41"/>
      <c r="Q23" s="38"/>
      <c r="R23" s="38"/>
      <c r="S23" s="41"/>
      <c r="T23" s="41"/>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0">
        <f>D23*M23</f>
        <v>0</v>
      </c>
      <c r="BB23" s="40">
        <f>BA23+(BA23*O23/100)</f>
        <v>0</v>
      </c>
      <c r="BC23" s="43" t="str">
        <f>SpellNumber(L23,BB23)</f>
        <v>INR Zero Only</v>
      </c>
      <c r="IB23" s="44"/>
      <c r="IE23" s="17"/>
      <c r="IF23" s="17"/>
      <c r="IG23" s="17"/>
      <c r="IH23" s="17"/>
      <c r="II23" s="17"/>
    </row>
    <row r="24" spans="1:243" s="16" customFormat="1" ht="55.5" customHeight="1">
      <c r="A24" s="22">
        <v>8</v>
      </c>
      <c r="B24" s="61" t="s">
        <v>54</v>
      </c>
      <c r="C24" s="36"/>
      <c r="D24" s="62"/>
      <c r="E24" s="62"/>
      <c r="F24" s="37"/>
      <c r="G24" s="38"/>
      <c r="H24" s="38"/>
      <c r="I24" s="37"/>
      <c r="J24" s="39"/>
      <c r="K24" s="38"/>
      <c r="L24" s="38"/>
      <c r="M24" s="40"/>
      <c r="N24" s="38"/>
      <c r="O24" s="40"/>
      <c r="P24" s="41"/>
      <c r="Q24" s="38"/>
      <c r="R24" s="38"/>
      <c r="S24" s="41"/>
      <c r="T24" s="41"/>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0"/>
      <c r="BB24" s="40"/>
      <c r="BC24" s="43"/>
      <c r="IB24" s="44"/>
      <c r="IE24" s="17"/>
      <c r="IF24" s="17"/>
      <c r="IG24" s="17"/>
      <c r="IH24" s="17"/>
      <c r="II24" s="17"/>
    </row>
    <row r="25" spans="1:243" s="16" customFormat="1" ht="37.5" customHeight="1">
      <c r="A25" s="22">
        <v>8.1</v>
      </c>
      <c r="B25" s="61" t="s">
        <v>49</v>
      </c>
      <c r="C25" s="45" t="s">
        <v>50</v>
      </c>
      <c r="D25" s="62">
        <v>330</v>
      </c>
      <c r="E25" s="62" t="s">
        <v>73</v>
      </c>
      <c r="F25" s="37"/>
      <c r="G25" s="38"/>
      <c r="H25" s="38"/>
      <c r="I25" s="37" t="s">
        <v>32</v>
      </c>
      <c r="J25" s="39">
        <f>IF(I25="Less(-)",-1,1)</f>
        <v>1</v>
      </c>
      <c r="K25" s="38" t="s">
        <v>33</v>
      </c>
      <c r="L25" s="38" t="s">
        <v>4</v>
      </c>
      <c r="M25" s="46"/>
      <c r="N25" s="38"/>
      <c r="O25" s="46"/>
      <c r="P25" s="41"/>
      <c r="Q25" s="38"/>
      <c r="R25" s="38"/>
      <c r="S25" s="41"/>
      <c r="T25" s="41"/>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0">
        <f>D25*M25</f>
        <v>0</v>
      </c>
      <c r="BB25" s="40">
        <f>BA25+(BA25*O25/100)</f>
        <v>0</v>
      </c>
      <c r="BC25" s="43" t="str">
        <f>SpellNumber(L25,BB25)</f>
        <v>INR Zero Only</v>
      </c>
      <c r="IB25" s="44"/>
      <c r="IE25" s="17"/>
      <c r="IF25" s="17"/>
      <c r="IG25" s="17"/>
      <c r="IH25" s="17"/>
      <c r="II25" s="17"/>
    </row>
    <row r="26" spans="1:243" s="16" customFormat="1" ht="83.25" customHeight="1">
      <c r="A26" s="22">
        <v>9</v>
      </c>
      <c r="B26" s="61" t="s">
        <v>68</v>
      </c>
      <c r="C26" s="45" t="s">
        <v>80</v>
      </c>
      <c r="D26" s="62">
        <v>20</v>
      </c>
      <c r="E26" s="62" t="s">
        <v>73</v>
      </c>
      <c r="F26" s="37"/>
      <c r="G26" s="38"/>
      <c r="H26" s="38"/>
      <c r="I26" s="37" t="s">
        <v>32</v>
      </c>
      <c r="J26" s="39">
        <f>IF(I26="Less(-)",-1,1)</f>
        <v>1</v>
      </c>
      <c r="K26" s="38" t="s">
        <v>33</v>
      </c>
      <c r="L26" s="38" t="s">
        <v>4</v>
      </c>
      <c r="M26" s="46"/>
      <c r="N26" s="38"/>
      <c r="O26" s="46"/>
      <c r="P26" s="41"/>
      <c r="Q26" s="38"/>
      <c r="R26" s="38"/>
      <c r="S26" s="41"/>
      <c r="T26" s="41"/>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0">
        <f>D26*M26</f>
        <v>0</v>
      </c>
      <c r="BB26" s="40">
        <f>BA26+(BA26*O26/100)</f>
        <v>0</v>
      </c>
      <c r="BC26" s="43" t="str">
        <f>SpellNumber(L26,BB26)</f>
        <v>INR Zero Only</v>
      </c>
      <c r="IB26" s="44"/>
      <c r="IE26" s="17"/>
      <c r="IF26" s="17"/>
      <c r="IG26" s="17"/>
      <c r="IH26" s="17"/>
      <c r="II26" s="17"/>
    </row>
    <row r="27" spans="1:243" s="16" customFormat="1" ht="32.25" customHeight="1">
      <c r="A27" s="22">
        <v>10</v>
      </c>
      <c r="B27" s="60" t="s">
        <v>69</v>
      </c>
      <c r="C27" s="36"/>
      <c r="D27" s="62"/>
      <c r="E27" s="62"/>
      <c r="F27" s="37"/>
      <c r="G27" s="38"/>
      <c r="H27" s="38"/>
      <c r="I27" s="37"/>
      <c r="J27" s="39"/>
      <c r="K27" s="38"/>
      <c r="L27" s="38"/>
      <c r="M27" s="40"/>
      <c r="N27" s="38"/>
      <c r="O27" s="40"/>
      <c r="P27" s="41"/>
      <c r="Q27" s="38"/>
      <c r="R27" s="38"/>
      <c r="S27" s="41"/>
      <c r="T27" s="41"/>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0"/>
      <c r="BB27" s="40"/>
      <c r="BC27" s="43"/>
      <c r="IB27" s="44"/>
      <c r="IE27" s="17"/>
      <c r="IF27" s="17"/>
      <c r="IG27" s="17"/>
      <c r="IH27" s="17"/>
      <c r="II27" s="17"/>
    </row>
    <row r="28" spans="1:243" s="16" customFormat="1" ht="33" customHeight="1">
      <c r="A28" s="22">
        <v>10.1</v>
      </c>
      <c r="B28" s="60" t="s">
        <v>70</v>
      </c>
      <c r="C28" s="45" t="s">
        <v>81</v>
      </c>
      <c r="D28" s="62">
        <v>55</v>
      </c>
      <c r="E28" s="62" t="s">
        <v>72</v>
      </c>
      <c r="F28" s="37"/>
      <c r="G28" s="38"/>
      <c r="H28" s="38"/>
      <c r="I28" s="37" t="s">
        <v>32</v>
      </c>
      <c r="J28" s="39">
        <f>IF(I28="Less(-)",-1,1)</f>
        <v>1</v>
      </c>
      <c r="K28" s="38" t="s">
        <v>33</v>
      </c>
      <c r="L28" s="38" t="s">
        <v>4</v>
      </c>
      <c r="M28" s="46"/>
      <c r="N28" s="38"/>
      <c r="O28" s="46"/>
      <c r="P28" s="41"/>
      <c r="Q28" s="38"/>
      <c r="R28" s="38"/>
      <c r="S28" s="41"/>
      <c r="T28" s="41"/>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0">
        <f>D28*M28</f>
        <v>0</v>
      </c>
      <c r="BB28" s="40">
        <f>BA28+(BA28*O28/100)</f>
        <v>0</v>
      </c>
      <c r="BC28" s="43" t="str">
        <f>SpellNumber(L28,BB28)</f>
        <v>INR Zero Only</v>
      </c>
      <c r="IB28" s="44"/>
      <c r="IE28" s="17"/>
      <c r="IF28" s="17"/>
      <c r="IG28" s="17"/>
      <c r="IH28" s="17"/>
      <c r="II28" s="17"/>
    </row>
    <row r="29" spans="1:243" s="16" customFormat="1" ht="161.25" customHeight="1">
      <c r="A29" s="22">
        <v>11</v>
      </c>
      <c r="B29" s="59" t="s">
        <v>71</v>
      </c>
      <c r="C29" s="45" t="s">
        <v>82</v>
      </c>
      <c r="D29" s="62">
        <v>360</v>
      </c>
      <c r="E29" s="62" t="s">
        <v>73</v>
      </c>
      <c r="F29" s="37"/>
      <c r="G29" s="38"/>
      <c r="H29" s="38"/>
      <c r="I29" s="37" t="s">
        <v>32</v>
      </c>
      <c r="J29" s="39">
        <f>IF(I29="Less(-)",-1,1)</f>
        <v>1</v>
      </c>
      <c r="K29" s="38" t="s">
        <v>33</v>
      </c>
      <c r="L29" s="38" t="s">
        <v>4</v>
      </c>
      <c r="M29" s="46"/>
      <c r="N29" s="38"/>
      <c r="O29" s="46"/>
      <c r="P29" s="41"/>
      <c r="Q29" s="38"/>
      <c r="R29" s="38"/>
      <c r="S29" s="41"/>
      <c r="T29" s="41"/>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0">
        <f>D29*M29</f>
        <v>0</v>
      </c>
      <c r="BB29" s="40">
        <f>BA29+(BA29*O29/100)</f>
        <v>0</v>
      </c>
      <c r="BC29" s="43" t="str">
        <f>SpellNumber(L29,BB29)</f>
        <v>INR Zero Only</v>
      </c>
      <c r="IB29" s="44"/>
      <c r="IE29" s="17"/>
      <c r="IF29" s="17"/>
      <c r="IG29" s="17"/>
      <c r="IH29" s="17"/>
      <c r="II29" s="17"/>
    </row>
    <row r="30" spans="1:243" s="18" customFormat="1" ht="58.5" customHeight="1">
      <c r="A30" s="70" t="s">
        <v>35</v>
      </c>
      <c r="B30" s="71"/>
      <c r="C30" s="47"/>
      <c r="D30" s="47"/>
      <c r="E30" s="47"/>
      <c r="F30" s="45"/>
      <c r="G30" s="47"/>
      <c r="H30" s="48"/>
      <c r="I30" s="48"/>
      <c r="J30" s="48"/>
      <c r="K30" s="48"/>
      <c r="L30" s="47"/>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50">
        <f>SUM(BA13:BA29)</f>
        <v>0</v>
      </c>
      <c r="BB30" s="50">
        <f>SUM(BB13:BB29)</f>
        <v>0</v>
      </c>
      <c r="BC30" s="43" t="str">
        <f>SpellNumber($E$2,BB30)</f>
        <v>INR Zero Only</v>
      </c>
      <c r="IA30" s="18" t="s">
        <v>35</v>
      </c>
      <c r="IE30" s="19"/>
      <c r="IF30" s="19" t="s">
        <v>34</v>
      </c>
      <c r="IG30" s="19" t="s">
        <v>36</v>
      </c>
      <c r="IH30" s="19">
        <v>10</v>
      </c>
      <c r="II30" s="19" t="s">
        <v>31</v>
      </c>
    </row>
    <row r="31" spans="1:243" s="20" customFormat="1" ht="54.75" customHeight="1" hidden="1">
      <c r="A31" s="51" t="s">
        <v>37</v>
      </c>
      <c r="B31" s="52"/>
      <c r="C31" s="25"/>
      <c r="D31" s="26"/>
      <c r="E31" s="27" t="s">
        <v>38</v>
      </c>
      <c r="F31" s="28"/>
      <c r="G31" s="29"/>
      <c r="H31" s="30"/>
      <c r="I31" s="30"/>
      <c r="J31" s="30"/>
      <c r="K31" s="31"/>
      <c r="L31" s="32"/>
      <c r="M31" s="33" t="s">
        <v>39</v>
      </c>
      <c r="N31" s="30"/>
      <c r="O31" s="24"/>
      <c r="P31" s="24"/>
      <c r="Q31" s="24"/>
      <c r="R31" s="24"/>
      <c r="S31" s="24"/>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4">
        <f>IF(ISBLANK(F31),0,IF(E31="Excess (+)",ROUND(BA30+(BA30*F31),2),IF(E31="Less (-)",ROUND(BA30+(BA30*F31*(-1)),2),0)))</f>
        <v>0</v>
      </c>
      <c r="BB31" s="35">
        <f>ROUND(BA31,0)</f>
        <v>0</v>
      </c>
      <c r="BC31" s="23" t="str">
        <f>SpellNumber(L31,BB31)</f>
        <v> Zero Only</v>
      </c>
      <c r="IA31" s="20" t="s">
        <v>37</v>
      </c>
      <c r="IE31" s="21" t="s">
        <v>38</v>
      </c>
      <c r="IF31" s="21"/>
      <c r="IG31" s="21"/>
      <c r="IH31" s="21"/>
      <c r="II31" s="21"/>
    </row>
    <row r="32" spans="1:243" s="20" customFormat="1" ht="43.5" customHeight="1">
      <c r="A32" s="70" t="s">
        <v>40</v>
      </c>
      <c r="B32" s="71"/>
      <c r="C32" s="65" t="str">
        <f>SpellNumber($E$2,BB30)</f>
        <v>INR Zero Only</v>
      </c>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IA32" s="20" t="s">
        <v>40</v>
      </c>
      <c r="IC32" s="20" t="s">
        <v>45</v>
      </c>
      <c r="IE32" s="21"/>
      <c r="IF32" s="21"/>
      <c r="IG32" s="21"/>
      <c r="IH32" s="21"/>
      <c r="II32" s="21"/>
    </row>
  </sheetData>
  <sheetProtection password="E491" sheet="1"/>
  <mergeCells count="10">
    <mergeCell ref="A9:BC9"/>
    <mergeCell ref="C32:BC32"/>
    <mergeCell ref="A1:L1"/>
    <mergeCell ref="A4:BC4"/>
    <mergeCell ref="A5:BC5"/>
    <mergeCell ref="A6:BC6"/>
    <mergeCell ref="A7:BC7"/>
    <mergeCell ref="B8:BC8"/>
    <mergeCell ref="A30:B30"/>
    <mergeCell ref="A32:B32"/>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1">
      <formula1>"Select,Option C1,Option D1"</formula1>
      <formula2>0</formula2>
    </dataValidation>
    <dataValidation allowBlank="1" showInputMessage="1" showErrorMessage="1" promptTitle="Itemcode/Make" prompt="Please enter text" sqref="F30 C28:C29 C21 C23 C25:C26 C14:C16 C18:C19">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8:O19 O28:O29 M21 O21 M23 O23 M25:M26 O25:O26 M28:M29 O14:O16 M14:M16 M18:M19">
      <formula1>0</formula1>
      <formula2>999999999999999</formula2>
    </dataValidation>
    <dataValidation type="decimal" allowBlank="1" showInputMessage="1" showErrorMessage="1" promptTitle="Quantity" prompt="Please enter the Quantity for this item. " errorTitle="Invalid Entry" error="Only Numeric Values are allowed. " sqref="C13 C17 C20 C22 C24 D13:D29 F13:F29 C27">
      <formula1>0</formula1>
      <formula2>999999999999999</formula2>
    </dataValidation>
    <dataValidation allowBlank="1" showInputMessage="1" showErrorMessage="1" promptTitle="Addition / Deduction" prompt="Please Choose the correct One" sqref="J13:J29">
      <formula1>0</formula1>
      <formula2>0</formula2>
    </dataValidation>
    <dataValidation type="list" showErrorMessage="1" sqref="I13:I2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9">
      <formula1>0</formula1>
      <formula2>999999999999999</formula2>
    </dataValidation>
    <dataValidation allowBlank="1" showInputMessage="1" showErrorMessage="1" promptTitle="Units" prompt="Please enter Units in text" sqref="E13:E29">
      <formula1>0</formula1>
      <formula2>0</formula2>
    </dataValidation>
    <dataValidation type="list" allowBlank="1" showErrorMessage="1" sqref="K13:K29">
      <formula1>"Partial Conversion,Full Conversion"</formula1>
      <formula2>0</formula2>
    </dataValidation>
    <dataValidation type="list" allowBlank="1" showInputMessage="1" showErrorMessage="1" sqref="L13:L32">
      <formula1>"INR"</formula1>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2" t="s">
        <v>41</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2021-12-14T13:00:51Z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