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5600" windowHeight="795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<sst xmlns="http://schemas.openxmlformats.org/spreadsheetml/2006/main" count="131" uniqueCount="63">
  <si>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</si>
  <si>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</si>
  <si>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</si>
  <si>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</si>
  <si>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</si>
  <si>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</si>
  <si>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</si>
  <si>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</si>
  <si>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</si>
  <si>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</si>
  <si>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</si>
  <si>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</si>
  <si>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</si>
  <si>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</si>
  <si>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</si>
  <si>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</si>
  <si>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</si>
  <si>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</si>
  <si>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</si>
  <si>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</si>
  <si>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</si>
  <si>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</si>
  <si>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</si>
  <si>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</si>
  <si>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</si>
  <si>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</si>
  <si>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</si>
  <si>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</si>
  <si>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</si>
  <si>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</si>
  <si>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</si>
  <si>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</si>
  <si>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</si>
  <si>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</si>
  <si>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</si>
  <si>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</si>
  <si>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</si>
  <si>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</si>
  <si>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</si>
  <si>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</si>
  <si>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</si>
  <si>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</si>
  <si>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</si>
  <si>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Tender Inviting Authority: &lt;Director IISER Mohali&gt;</t>
  </si>
  <si>
    <t>item2</t>
  </si>
  <si>
    <t>INR Zero Only</t>
  </si>
  <si>
    <t>GST(%)</t>
  </si>
  <si>
    <t>item3</t>
  </si>
  <si>
    <t>item4</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</si>
  <si>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</si>
  <si>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</si>
  <si>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</si>
  <si>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</si>
  <si>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cum</t>
  </si>
  <si>
    <t>Providing and laying in position cement concrete of specified grade excluding the cost of centering and shuttering - All work up to plinth level :</t>
  </si>
  <si>
    <t xml:space="preserve">TOTAL AMOUNT Inclusive of GST </t>
  </si>
  <si>
    <t xml:space="preserve">Item Description                                           </t>
  </si>
  <si>
    <t>Contract No:  &lt;IISER/EE-EO/EstimateP/21-22/10&gt;</t>
  </si>
  <si>
    <t>Name of Work: &lt;Software up-gradation of BMS in Animal Facility  at IISER Mohali &gt;</t>
  </si>
  <si>
    <t>Upgradation of BMS software [Vistra to SBO]/Mircom/RC Studio</t>
  </si>
  <si>
    <t>Changes of graphics design: AHU / FAN / Plant / Cooling Tower / Elect System</t>
  </si>
  <si>
    <t>Charges of Controller logic programming</t>
  </si>
  <si>
    <t>Upgradation of sup. Controller [Xenta-911/913 to AS/AS-P]/Sup. Controller Mircom/RC</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</si>
</sst>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24"/>
      <name val="Arial"/>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0" fillId="0" borderId="0" xfId="55" applyNumberFormat="1" applyFill="1" applyAlignment="1">
      <alignment vertical="center"/>
      <protection/>
    </xf>
    <xf numFmtId="0" fontId="24" fillId="0" borderId="12" xfId="59" applyNumberFormat="1" applyFont="1" applyFill="1" applyBorder="1" applyAlignment="1">
      <alignment horizontal="center" vertical="center" wrapText="1"/>
      <protection/>
    </xf>
    <xf numFmtId="0" fontId="25" fillId="36" borderId="11" xfId="55" applyNumberFormat="1" applyFont="1" applyFill="1" applyBorder="1" applyAlignment="1">
      <alignment horizontal="center" vertical="top" wrapText="1"/>
      <protection/>
    </xf>
    <xf numFmtId="0" fontId="24" fillId="0" borderId="11" xfId="0" applyFont="1" applyFill="1" applyBorder="1" applyAlignment="1">
      <alignment horizontal="center" vertical="center"/>
    </xf>
    <xf numFmtId="1" fontId="26" fillId="0" borderId="11" xfId="55" applyNumberFormat="1" applyFont="1" applyFill="1" applyBorder="1" applyAlignment="1" applyProtection="1">
      <alignment horizontal="center" vertical="center"/>
      <protection locked="0"/>
    </xf>
    <xf numFmtId="0" fontId="11" fillId="0" borderId="13"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4"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60" fillId="0" borderId="11" xfId="0" applyFont="1" applyBorder="1" applyAlignment="1">
      <alignment vertical="center" wrapText="1"/>
    </xf>
    <xf numFmtId="0" fontId="60" fillId="0" borderId="11" xfId="0" applyFont="1" applyBorder="1" applyAlignment="1">
      <alignment horizontal="left" vertical="top" wrapText="1"/>
    </xf>
    <xf numFmtId="0" fontId="60" fillId="0" borderId="11" xfId="0" applyFont="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view="pageBreakPreview" zoomScale="70" zoomScaleNormal="55" zoomScaleSheetLayoutView="70" workbookViewId="0" topLeftCell="A1">
      <selection activeCell="BC17" sqref="BC17"/>
    </sheetView>
  </sheetViews>
  <sheetFormatPr defaultColWidth="9.140625" defaultRowHeight="15"/>
  <cols>
    <col min="1" max="1" width="14.28125" style="1" customWidth="1"/>
    <col min="2" max="2" width="64.8515625" style="58"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9.140625" style="1" customWidth="1"/>
    <col min="13" max="13" width="25.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5" t="str">
        <f>B2&amp;" BoQ"</f>
        <v>Item Wise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6" t="s">
        <v>43</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 customHeight="1">
      <c r="A5" s="66" t="s">
        <v>58</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 customHeight="1">
      <c r="A6" s="66" t="s">
        <v>57</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6</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106.5" customHeight="1">
      <c r="A8" s="11" t="s">
        <v>42</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3" t="s">
        <v>7</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6" customFormat="1" ht="18.75" customHeight="1">
      <c r="A10" s="22" t="s">
        <v>8</v>
      </c>
      <c r="B10" s="51"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1" t="s">
        <v>50</v>
      </c>
      <c r="B11" s="53" t="s">
        <v>56</v>
      </c>
      <c r="C11" s="53" t="s">
        <v>14</v>
      </c>
      <c r="D11" s="53" t="s">
        <v>15</v>
      </c>
      <c r="E11" s="53" t="s">
        <v>16</v>
      </c>
      <c r="F11" s="53" t="s">
        <v>17</v>
      </c>
      <c r="G11" s="53"/>
      <c r="H11" s="60"/>
      <c r="I11" s="53" t="s">
        <v>18</v>
      </c>
      <c r="J11" s="53" t="s">
        <v>19</v>
      </c>
      <c r="K11" s="53" t="s">
        <v>20</v>
      </c>
      <c r="L11" s="53" t="s">
        <v>21</v>
      </c>
      <c r="M11" s="54" t="s">
        <v>49</v>
      </c>
      <c r="N11" s="53" t="s">
        <v>22</v>
      </c>
      <c r="O11" s="53" t="s">
        <v>46</v>
      </c>
      <c r="P11" s="53" t="s">
        <v>23</v>
      </c>
      <c r="Q11" s="53" t="s">
        <v>24</v>
      </c>
      <c r="R11" s="53" t="s">
        <v>25</v>
      </c>
      <c r="S11" s="53" t="s">
        <v>26</v>
      </c>
      <c r="T11" s="53" t="s">
        <v>27</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28</v>
      </c>
      <c r="BB11" s="55" t="s">
        <v>55</v>
      </c>
      <c r="BC11" s="56" t="s">
        <v>29</v>
      </c>
      <c r="IE11" s="17"/>
      <c r="IF11" s="17"/>
      <c r="IG11" s="17"/>
      <c r="IH11" s="17"/>
      <c r="II11" s="17"/>
    </row>
    <row r="12" spans="1:243" s="16" customFormat="1" ht="38.25" customHeight="1">
      <c r="A12" s="51">
        <v>1</v>
      </c>
      <c r="B12" s="51">
        <v>2</v>
      </c>
      <c r="C12" s="51">
        <v>3</v>
      </c>
      <c r="D12" s="51">
        <v>4</v>
      </c>
      <c r="E12" s="51">
        <v>5</v>
      </c>
      <c r="F12" s="51">
        <v>6</v>
      </c>
      <c r="G12" s="51">
        <v>7</v>
      </c>
      <c r="H12" s="22">
        <v>8</v>
      </c>
      <c r="I12" s="51">
        <v>9</v>
      </c>
      <c r="J12" s="51">
        <v>10</v>
      </c>
      <c r="K12" s="51">
        <v>11</v>
      </c>
      <c r="L12" s="51">
        <v>12</v>
      </c>
      <c r="M12" s="52">
        <v>6</v>
      </c>
      <c r="N12" s="52">
        <v>8</v>
      </c>
      <c r="O12" s="52">
        <v>9</v>
      </c>
      <c r="P12" s="52">
        <v>10</v>
      </c>
      <c r="Q12" s="52">
        <v>11</v>
      </c>
      <c r="R12" s="52">
        <v>12</v>
      </c>
      <c r="S12" s="52">
        <v>13</v>
      </c>
      <c r="T12" s="52">
        <v>14</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15</v>
      </c>
      <c r="BB12" s="52">
        <v>7</v>
      </c>
      <c r="BC12" s="52">
        <v>8</v>
      </c>
      <c r="IE12" s="17"/>
      <c r="IF12" s="17"/>
      <c r="IG12" s="17"/>
      <c r="IH12" s="17"/>
      <c r="II12" s="17"/>
    </row>
    <row r="13" spans="1:243" s="16" customFormat="1" ht="53.25" customHeight="1">
      <c r="A13" s="22">
        <v>1</v>
      </c>
      <c r="B13" s="73" t="s">
        <v>59</v>
      </c>
      <c r="C13" s="59" t="s">
        <v>30</v>
      </c>
      <c r="D13" s="75">
        <v>1</v>
      </c>
      <c r="E13" s="75" t="s">
        <v>31</v>
      </c>
      <c r="F13" s="36"/>
      <c r="G13" s="37"/>
      <c r="H13" s="61"/>
      <c r="I13" s="36" t="s">
        <v>32</v>
      </c>
      <c r="J13" s="38">
        <f>IF(I13="Less(-)",-1,1)</f>
        <v>1</v>
      </c>
      <c r="K13" s="37" t="s">
        <v>33</v>
      </c>
      <c r="L13" s="37" t="s">
        <v>4</v>
      </c>
      <c r="M13" s="44"/>
      <c r="N13" s="37"/>
      <c r="O13" s="44"/>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57" t="str">
        <f>SpellNumber(L13,BB13)</f>
        <v>INR Zero Only</v>
      </c>
      <c r="IA13" s="16">
        <v>1</v>
      </c>
      <c r="IB13" s="42" t="s">
        <v>51</v>
      </c>
      <c r="IE13" s="17"/>
      <c r="IF13" s="17"/>
      <c r="IG13" s="17"/>
      <c r="IH13" s="17"/>
      <c r="II13" s="17"/>
    </row>
    <row r="14" spans="1:243" s="16" customFormat="1" ht="53.25" customHeight="1">
      <c r="A14" s="22">
        <v>2</v>
      </c>
      <c r="B14" s="74" t="s">
        <v>60</v>
      </c>
      <c r="C14" s="59" t="s">
        <v>44</v>
      </c>
      <c r="D14" s="75">
        <v>15</v>
      </c>
      <c r="E14" s="75" t="s">
        <v>31</v>
      </c>
      <c r="F14" s="36"/>
      <c r="G14" s="37"/>
      <c r="H14" s="61"/>
      <c r="I14" s="36" t="s">
        <v>32</v>
      </c>
      <c r="J14" s="38">
        <f>IF(I14="Less(-)",-1,1)</f>
        <v>1</v>
      </c>
      <c r="K14" s="37" t="s">
        <v>33</v>
      </c>
      <c r="L14" s="37" t="s">
        <v>4</v>
      </c>
      <c r="M14" s="44"/>
      <c r="N14" s="37"/>
      <c r="O14" s="44"/>
      <c r="P14" s="40"/>
      <c r="Q14" s="37"/>
      <c r="R14" s="37"/>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39">
        <f>D14*M14</f>
        <v>0</v>
      </c>
      <c r="BB14" s="39">
        <f>BA14+(BA14*O14/100)</f>
        <v>0</v>
      </c>
      <c r="BC14" s="57" t="str">
        <f>SpellNumber(L14,BB14)</f>
        <v>INR Zero Only</v>
      </c>
      <c r="IA14" s="16">
        <v>1.1</v>
      </c>
      <c r="IB14" s="16" t="s">
        <v>52</v>
      </c>
      <c r="IC14" s="16" t="s">
        <v>30</v>
      </c>
      <c r="ID14" s="16">
        <v>22</v>
      </c>
      <c r="IE14" s="17" t="s">
        <v>53</v>
      </c>
      <c r="IF14" s="17"/>
      <c r="IG14" s="17"/>
      <c r="IH14" s="17"/>
      <c r="II14" s="17"/>
    </row>
    <row r="15" spans="1:243" s="16" customFormat="1" ht="42.75" customHeight="1">
      <c r="A15" s="22">
        <v>3</v>
      </c>
      <c r="B15" s="73" t="s">
        <v>61</v>
      </c>
      <c r="C15" s="59" t="s">
        <v>47</v>
      </c>
      <c r="D15" s="75">
        <v>10</v>
      </c>
      <c r="E15" s="75" t="s">
        <v>31</v>
      </c>
      <c r="F15" s="36"/>
      <c r="G15" s="37"/>
      <c r="H15" s="62"/>
      <c r="I15" s="36" t="s">
        <v>32</v>
      </c>
      <c r="J15" s="38">
        <f>IF(I15="Less(-)",-1,1)</f>
        <v>1</v>
      </c>
      <c r="K15" s="37" t="s">
        <v>33</v>
      </c>
      <c r="L15" s="37" t="s">
        <v>4</v>
      </c>
      <c r="M15" s="44"/>
      <c r="N15" s="37"/>
      <c r="O15" s="44"/>
      <c r="P15" s="40"/>
      <c r="Q15" s="37"/>
      <c r="R15" s="37"/>
      <c r="S15" s="40"/>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39">
        <f>D15*M15</f>
        <v>0</v>
      </c>
      <c r="BB15" s="39">
        <f>BA15+(BA15*O15/100)</f>
        <v>0</v>
      </c>
      <c r="BC15" s="57" t="str">
        <f>SpellNumber(L15,BB15)</f>
        <v>INR Zero Only</v>
      </c>
      <c r="IA15" s="16">
        <v>2</v>
      </c>
      <c r="IB15" s="16" t="s">
        <v>54</v>
      </c>
      <c r="IE15" s="17"/>
      <c r="IF15" s="17"/>
      <c r="IG15" s="17"/>
      <c r="IH15" s="17"/>
      <c r="II15" s="17"/>
    </row>
    <row r="16" spans="1:243" s="16" customFormat="1" ht="55.5" customHeight="1">
      <c r="A16" s="22">
        <v>4</v>
      </c>
      <c r="B16" s="73" t="s">
        <v>62</v>
      </c>
      <c r="C16" s="59" t="s">
        <v>48</v>
      </c>
      <c r="D16" s="75">
        <v>1</v>
      </c>
      <c r="E16" s="75" t="s">
        <v>31</v>
      </c>
      <c r="F16" s="36"/>
      <c r="G16" s="37"/>
      <c r="H16" s="61"/>
      <c r="I16" s="36" t="s">
        <v>32</v>
      </c>
      <c r="J16" s="38">
        <f>IF(I16="Less(-)",-1,1)</f>
        <v>1</v>
      </c>
      <c r="K16" s="37" t="s">
        <v>33</v>
      </c>
      <c r="L16" s="37" t="s">
        <v>4</v>
      </c>
      <c r="M16" s="44"/>
      <c r="N16" s="37"/>
      <c r="O16" s="44"/>
      <c r="P16" s="40"/>
      <c r="Q16" s="37"/>
      <c r="R16" s="37"/>
      <c r="S16" s="40"/>
      <c r="T16" s="40"/>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39">
        <f>D16*M16</f>
        <v>0</v>
      </c>
      <c r="BB16" s="39">
        <f>BA16+(BA16*O16/100)</f>
        <v>0</v>
      </c>
      <c r="BC16" s="57" t="str">
        <f>SpellNumber(L16,BB16)</f>
        <v>INR Zero Only</v>
      </c>
      <c r="IE16" s="17"/>
      <c r="IF16" s="17"/>
      <c r="IG16" s="17"/>
      <c r="IH16" s="17"/>
      <c r="II16" s="17"/>
    </row>
    <row r="17" spans="1:243" s="18" customFormat="1" ht="58.5" customHeight="1">
      <c r="A17" s="69" t="s">
        <v>35</v>
      </c>
      <c r="B17" s="70"/>
      <c r="C17" s="45"/>
      <c r="D17" s="45"/>
      <c r="E17" s="45"/>
      <c r="F17" s="43"/>
      <c r="G17" s="45"/>
      <c r="H17" s="46"/>
      <c r="I17" s="46"/>
      <c r="J17" s="46"/>
      <c r="K17" s="46"/>
      <c r="L17" s="45"/>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8">
        <f>SUM(BA13:BA16)</f>
        <v>0</v>
      </c>
      <c r="BB17" s="48">
        <f>SUM(BB13:BB16)</f>
        <v>0</v>
      </c>
      <c r="BC17" s="57" t="str">
        <f>SpellNumber($E$2,BB17)</f>
        <v>INR Zero Only</v>
      </c>
      <c r="IA17" s="18" t="s">
        <v>35</v>
      </c>
      <c r="IE17" s="19"/>
      <c r="IF17" s="19" t="s">
        <v>34</v>
      </c>
      <c r="IG17" s="19" t="s">
        <v>36</v>
      </c>
      <c r="IH17" s="19">
        <v>10</v>
      </c>
      <c r="II17" s="19" t="s">
        <v>31</v>
      </c>
    </row>
    <row r="18" spans="1:243" s="20" customFormat="1" ht="54.75" customHeight="1" hidden="1">
      <c r="A18" s="49" t="s">
        <v>37</v>
      </c>
      <c r="B18" s="50"/>
      <c r="C18" s="25"/>
      <c r="D18" s="26"/>
      <c r="E18" s="27" t="s">
        <v>38</v>
      </c>
      <c r="F18" s="28"/>
      <c r="G18" s="29"/>
      <c r="H18" s="30"/>
      <c r="I18" s="30"/>
      <c r="J18" s="30"/>
      <c r="K18" s="31"/>
      <c r="L18" s="32"/>
      <c r="M18" s="33" t="s">
        <v>39</v>
      </c>
      <c r="N18" s="30"/>
      <c r="O18" s="24"/>
      <c r="P18" s="24"/>
      <c r="Q18" s="24"/>
      <c r="R18" s="24"/>
      <c r="S18" s="24"/>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4">
        <f>IF(ISBLANK(F18),0,IF(E18="Excess (+)",ROUND(BA17+(BA17*F18),2),IF(E18="Less (-)",ROUND(BA17+(BA17*F18*(-1)),2),0)))</f>
        <v>0</v>
      </c>
      <c r="BB18" s="35">
        <f>ROUND(BA18,0)</f>
        <v>0</v>
      </c>
      <c r="BC18" s="23" t="str">
        <f>SpellNumber(L18,BB18)</f>
        <v> Zero Only</v>
      </c>
      <c r="IA18" s="20" t="s">
        <v>37</v>
      </c>
      <c r="IE18" s="21" t="s">
        <v>38</v>
      </c>
      <c r="IF18" s="21"/>
      <c r="IG18" s="21"/>
      <c r="IH18" s="21"/>
      <c r="II18" s="21"/>
    </row>
    <row r="19" spans="1:243" s="20" customFormat="1" ht="43.5" customHeight="1">
      <c r="A19" s="69" t="s">
        <v>40</v>
      </c>
      <c r="B19" s="70"/>
      <c r="C19" s="64" t="str">
        <f>SpellNumber($E$2,BB17)</f>
        <v>INR Zero Only</v>
      </c>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IA19" s="20" t="s">
        <v>40</v>
      </c>
      <c r="IC19" s="20" t="s">
        <v>45</v>
      </c>
      <c r="IE19" s="21"/>
      <c r="IF19" s="21"/>
      <c r="IG19" s="21"/>
      <c r="IH19" s="21"/>
      <c r="II19" s="21"/>
    </row>
  </sheetData>
  <sheetProtection password="E491" sheet="1"/>
  <mergeCells count="10">
    <mergeCell ref="A9:BC9"/>
    <mergeCell ref="C19:BC19"/>
    <mergeCell ref="A1:L1"/>
    <mergeCell ref="A4:BC4"/>
    <mergeCell ref="A5:BC5"/>
    <mergeCell ref="A6:BC6"/>
    <mergeCell ref="A7:BC7"/>
    <mergeCell ref="B8:BC8"/>
    <mergeCell ref="A17:B17"/>
    <mergeCell ref="A19:B19"/>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allowBlank="1" showInputMessage="1" showErrorMessage="1" promptTitle="Itemcode/Make" prompt="Please enter text" sqref="F17 C13:C15 C16">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6 M13:M15 O13:O15 O16">
      <formula1>0</formula1>
      <formula2>999999999999999</formula2>
    </dataValidation>
    <dataValidation type="decimal" allowBlank="1" showInputMessage="1" showErrorMessage="1" promptTitle="Quantity" prompt="Please enter the Quantity for this item. " errorTitle="Invalid Entry" error="Only Numeric Values are allowed. " sqref="F16 F13:F15 D13:D15 D16">
      <formula1>0</formula1>
      <formula2>999999999999999</formula2>
    </dataValidation>
    <dataValidation allowBlank="1" showInputMessage="1" showErrorMessage="1" promptTitle="Addition / Deduction" prompt="Please Choose the correct One" sqref="J13:J15 J16">
      <formula1>0</formula1>
      <formula2>0</formula2>
    </dataValidation>
    <dataValidation type="list" showErrorMessage="1" sqref="I13:I15 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5 N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G16:H16">
      <formula1>0</formula1>
      <formula2>999999999999999</formula2>
    </dataValidation>
    <dataValidation allowBlank="1" showInputMessage="1" showErrorMessage="1" promptTitle="Units" prompt="Please enter Units in text" sqref="E13:E15 E16">
      <formula1>0</formula1>
      <formula2>0</formula2>
    </dataValidation>
    <dataValidation type="list" allowBlank="1" showErrorMessage="1" sqref="K13:K15 K16">
      <formula1>"Partial Conversion,Full Conversion"</formula1>
      <formula2>0</formula2>
    </dataValidation>
    <dataValidation type="list" allowBlank="1" showInputMessage="1" showErrorMessage="1" sqref="L13:L19">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41</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2021-10-20T11:00:46Z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