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<sst xmlns="http://schemas.openxmlformats.org/spreadsheetml/2006/main" count="406" uniqueCount="131">
  <si>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</si>
  <si>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</si>
  <si>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</si>
  <si>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</si>
  <si>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</si>
  <si>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</si>
  <si>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</si>
  <si>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</si>
  <si>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</si>
  <si>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</si>
  <si>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</si>
  <si>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</si>
  <si>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</si>
  <si>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</si>
  <si>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</si>
  <si>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</si>
  <si>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</si>
  <si>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</si>
  <si>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</si>
  <si>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</si>
  <si>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</si>
  <si>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</si>
  <si>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</si>
  <si>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</si>
  <si>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</si>
  <si>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</si>
  <si>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</si>
  <si>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</si>
  <si>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</si>
  <si>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</si>
  <si>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</si>
  <si>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</si>
  <si>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</si>
  <si>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</si>
  <si>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</si>
  <si>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</si>
  <si>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</si>
  <si>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</si>
  <si>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</si>
  <si>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</si>
  <si>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</si>
  <si>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</si>
  <si>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</si>
  <si>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</si>
  <si>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</si>
  <si>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</si>
  <si>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</si>
  <si>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</si>
  <si>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</si>
  <si>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</si>
  <si>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</si>
  <si>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</si>
  <si>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</si>
  <si>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</si>
  <si>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</si>
  <si>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</si>
  <si>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</si>
  <si>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</si>
  <si>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ITEM5</t>
  </si>
  <si>
    <t>ITEM6</t>
  </si>
  <si>
    <t>ITEM7</t>
  </si>
  <si>
    <t>ITEM8</t>
  </si>
  <si>
    <t>ITEM9</t>
  </si>
  <si>
    <t>ITEM10</t>
  </si>
  <si>
    <t>ITEM11</t>
  </si>
  <si>
    <t>Contract No:  &lt;IISERM(1430-2) 21/22-Pur-GTE &gt;</t>
  </si>
  <si>
    <t xml:space="preserve">
Name of Work:&lt; Supply, Installation and Commissioning of Three Channel 500 Mhz NMR Spectrometer with Accessories &gt;
 </t>
  </si>
  <si>
    <r>
      <rPr>
        <b/>
        <sz val="10"/>
        <color indexed="8"/>
        <rFont val="Times New Roman"/>
        <family val="1"/>
      </rPr>
      <t>Supply, Installation and Commissioning of Three Channel 500 Mhz NMR Spectrometer with Accessories</t>
    </r>
    <r>
      <rPr>
        <sz val="10"/>
        <color indexed="8"/>
        <rFont val="Times New Roman"/>
        <family val="1"/>
      </rPr>
      <t xml:space="preserve">
(as per Technical details as given  below)</t>
    </r>
  </si>
  <si>
    <t>Part A - Magnet: 
(as per Technical details as given  below)</t>
  </si>
  <si>
    <t>Part A - Spectrometer console and electronics:
(as per Technical details as given  below)</t>
  </si>
  <si>
    <t>Part A - Hardware and Software:
(as per Technical details as given  below)</t>
  </si>
  <si>
    <t>Part A - Miscellaneous and Accessories:
(as per Technical details as given  below)</t>
  </si>
  <si>
    <t>Part A - Warranty:
(as per Technical details as given  below)</t>
  </si>
  <si>
    <t>ITEM12</t>
  </si>
  <si>
    <t>ITEM13</t>
  </si>
  <si>
    <t>ITEM14</t>
  </si>
  <si>
    <t>ITEM15</t>
  </si>
  <si>
    <t>ITEM16</t>
  </si>
  <si>
    <t>ITEM17</t>
  </si>
  <si>
    <t>ITEM18</t>
  </si>
  <si>
    <t>ITEM19</t>
  </si>
  <si>
    <t>ITEM20</t>
  </si>
  <si>
    <t>Part A - Training:
(as per Technical details as given  below)</t>
  </si>
  <si>
    <t>Part B - Optional Items:
(as per Technical details as given  below)</t>
  </si>
  <si>
    <t>1.    Upgrade of the 11.74 Tesla superconducting magnet with longer liquid helium hold times of more than 150 days, (specify hold time and lower limit of damping frequency vibrations) keeping all other magnet specifications the same. Quote only the price difference from the magnet quoted in Part A.
(as per Technical details as given  below)</t>
  </si>
  <si>
    <t>2.    High resolution probe with single-axis Z-gradient and 2H lock. To handle small sample volumes. For standard 1H observation and irradiation of one nucleus from multiple nuclei.
(as per Technical details as given  below)</t>
  </si>
  <si>
    <t>3.    Nitrogen liquefier for replenishing liquid nitrogen used in superconducting magnet. Noise free. Specify nitrogen liquefaction rate. Specify power requirements and compressor cooling options. Specify accessories provided and service schedules for maintenance.
(as per Technical details as given  below)</t>
  </si>
  <si>
    <t>4.    Upgrade to 04th channel alongwith specialized 04-channel rf probe.
(as per Technical details as given  below)</t>
  </si>
  <si>
    <t>5.    Spectral libraries/databases for small molecule and metabolite identification and software for statistical chemometric analysis of NMR data.
(as per Technical details as given  below)</t>
  </si>
  <si>
    <t>6.    Digital oxygen sensor for NMR hall.
(as per Technical details as given  below)</t>
  </si>
  <si>
    <t>7.    Stainless steel (nonmagnetic) Ladder for insertion of samples.
(as per Technical details as given  below)</t>
  </si>
  <si>
    <t>Any other charges, if any (D)</t>
  </si>
  <si>
    <t>ITEM21</t>
  </si>
  <si>
    <t>Supply, Installation and Commissioning of Three Channel 500 Mhz NMR Spectrometer with Accessories
(as per Technical details as given  below)</t>
  </si>
  <si>
    <t>Part A - Probes:
(as per Technical details as given  below)</t>
  </si>
  <si>
    <r>
      <rPr>
        <b/>
        <sz val="10"/>
        <color indexed="8"/>
        <rFont val="Times New Roman"/>
        <family val="1"/>
      </rPr>
      <t>Part B - Optional Items:</t>
    </r>
    <r>
      <rPr>
        <sz val="10"/>
        <color indexed="8"/>
        <rFont val="Times New Roman"/>
        <family val="1"/>
      </rPr>
      <t xml:space="preserve">
(as per Technical details as given  below)</t>
    </r>
  </si>
  <si>
    <t>Part A: 
6.  Comprehensive on-site warranty for 4 years after completion of standard one year warranty including: all parts and labor;
(as per Technical details as given  below)</t>
  </si>
  <si>
    <t>Part A:
7.  Training Charges, if any: Comprehensive on-site training for PI research group members for 04 weeks.
(as per Technical details as given  below)</t>
  </si>
  <si>
    <t>Part A:
5.  Miscellaneous and Accessories: 
c) 04 containers of 55 litres capacity alongwith transfer line etc. 
(as per Technical details as given  below)</t>
  </si>
  <si>
    <t>Part A:
5.  Miscellaneous and Accessories: 
d)  Liquid helium and liquid nitrogen required for installation to be provided by the NMR vendor. In case of magnet quenching during installation, the NMR vendor will take full responsibility for recharge of magnet and provide the cryogens required for re-installation at no additional cost. 
(as per Technical details as given  below)</t>
  </si>
  <si>
    <t>Part A:
5.  Miscellaneous and Accessories: 
e)  Liquid helium supply and refill contract for 4 years from date of installation etc.
(as per Technical details as given  below)</t>
  </si>
  <si>
    <t>Part A:
5.  Miscellaneous and Accessories: 
f)  Set of standard test samples etc.
(as per Technical details as given  below)</t>
  </si>
  <si>
    <t>Part A:
5.  Miscellaneous and Accessories: 
g)  Set of standard test samples for multinuclear solid state NMR.
(as per Technical details as given  below)</t>
  </si>
  <si>
    <t>Part A:
5.  Miscellaneous and Accessories: 
h)  500 high quality 5mm NMR tubes for RT and high quality 5 mm NMR tubes for high/low temperature studies (50 each).
(as per Technical details as given  below)</t>
  </si>
  <si>
    <t>Part A:
5.  Miscellaneous and Accessories: 
i)  50 Spinners for room temperature operations and spinners for low/high temperature applications (10 each).
(as per Technical details as given  below)</t>
  </si>
  <si>
    <t>Part A:
5.  Miscellaneous and Accessories: 
j)  Additional rotors for solid state NMR probe.
(as per Technical details as given  below)</t>
  </si>
  <si>
    <t>Part A:
5.  Miscellaneous and Accessories: 
k)  Additional rotors for HR MAS NMR probe.
(as per Technical details as given  below)</t>
  </si>
  <si>
    <t>Part A:
5.  Miscellaneous and Accessories: 
l)  Nonmagnetic toolkit, essential spare parts, gloves for filling gases, spare fuses and one spare set of cooling fans.
(as per Technical details as given  below)</t>
  </si>
  <si>
    <t>Set</t>
  </si>
  <si>
    <t>ITEM22</t>
  </si>
  <si>
    <t>ITEM23</t>
  </si>
  <si>
    <t>ITEM24</t>
  </si>
  <si>
    <t>ITEM25</t>
  </si>
  <si>
    <t>ITEM26</t>
  </si>
  <si>
    <t>ITEM27</t>
  </si>
  <si>
    <t>ITEM28</t>
  </si>
  <si>
    <t>ITEM29</t>
  </si>
  <si>
    <t>ITEM30</t>
  </si>
  <si>
    <r>
      <rPr>
        <b/>
        <sz val="10"/>
        <color indexed="8"/>
        <rFont val="Times New Roman"/>
        <family val="1"/>
      </rPr>
      <t xml:space="preserve">Part A:
4.  Hardware and Software:
</t>
    </r>
    <r>
      <rPr>
        <sz val="10"/>
        <color indexed="8"/>
        <rFont val="Times New Roman"/>
        <family val="1"/>
      </rPr>
      <t>One High-end workstation for data acquisition and processing with latest configuration with hardware equivalent or higher, two LCD/TFT monitors (24 inch or larger). One additional workstation (with 24 inch or larger LCD/TFT monitor) having similar configuration. High performance Laserjet multifunction printer B/W. Linux-based or MAC OSX Operating System. Licensed Software modules. Rest of the material, quantity complete as per specifications.
(as per Technical details as given  below)</t>
    </r>
  </si>
  <si>
    <r>
      <rPr>
        <b/>
        <sz val="10"/>
        <color indexed="63"/>
        <rFont val="Times New Roman"/>
        <family val="1"/>
      </rPr>
      <t>Part A:
3.  Probes:</t>
    </r>
    <r>
      <rPr>
        <sz val="10"/>
        <color indexed="63"/>
        <rFont val="Times New Roman"/>
        <family val="1"/>
      </rPr>
      <t xml:space="preserve">
(as per Technical details as given  below)</t>
    </r>
  </si>
  <si>
    <r>
      <rPr>
        <b/>
        <sz val="10"/>
        <color indexed="8"/>
        <rFont val="Times New Roman"/>
        <family val="1"/>
      </rPr>
      <t xml:space="preserve">Part A:
2.  Spectrometer console and electronics:
</t>
    </r>
    <r>
      <rPr>
        <sz val="10"/>
        <color indexed="8"/>
        <rFont val="Times New Roman"/>
        <family val="1"/>
      </rPr>
      <t>(as per Technical details as given  below)</t>
    </r>
  </si>
  <si>
    <r>
      <rPr>
        <b/>
        <sz val="10"/>
        <color indexed="63"/>
        <rFont val="Times New Roman"/>
        <family val="1"/>
      </rPr>
      <t xml:space="preserve">Part A:
1.  Magnet: 
</t>
    </r>
    <r>
      <rPr>
        <sz val="10"/>
        <color indexed="63"/>
        <rFont val="Times New Roman"/>
        <family val="1"/>
      </rPr>
      <t>(as per Technical details as given  below)</t>
    </r>
  </si>
  <si>
    <r>
      <rPr>
        <b/>
        <sz val="10"/>
        <color indexed="63"/>
        <rFont val="Times New Roman"/>
        <family val="1"/>
      </rPr>
      <t>3.  Probes:</t>
    </r>
    <r>
      <rPr>
        <sz val="10"/>
        <color indexed="63"/>
        <rFont val="Times New Roman"/>
        <family val="1"/>
      </rPr>
      <t xml:space="preserve">
</t>
    </r>
    <r>
      <rPr>
        <sz val="10"/>
        <color indexed="63"/>
        <rFont val="Times New Roman"/>
        <family val="1"/>
      </rPr>
      <t>Probe 1: 5 mm multinuclear broadband double resonance probe with Z-shielded etc.
(as per Technical details as given  below)</t>
    </r>
  </si>
  <si>
    <r>
      <rPr>
        <b/>
        <sz val="10"/>
        <color indexed="63"/>
        <rFont val="Times New Roman"/>
        <family val="1"/>
      </rPr>
      <t xml:space="preserve">3.  Probes:
</t>
    </r>
    <r>
      <rPr>
        <sz val="10"/>
        <color indexed="63"/>
        <rFont val="Times New Roman"/>
        <family val="1"/>
      </rPr>
      <t>Probe 2: 5mm 1H optimized triple resonance broad band probe for 1H observation etc.
(as per Technical details as given  below)</t>
    </r>
  </si>
  <si>
    <r>
      <rPr>
        <b/>
        <sz val="10"/>
        <color indexed="63"/>
        <rFont val="Times New Roman"/>
        <family val="1"/>
      </rPr>
      <t xml:space="preserve">3.  Probes:
</t>
    </r>
    <r>
      <rPr>
        <sz val="10"/>
        <color indexed="63"/>
        <rFont val="Times New Roman"/>
        <family val="1"/>
      </rPr>
      <t>Probe 3: 3.2mm CPMAS H/X double resonance probe for high-resolution solid state NMR experiments etc.
(as per Technical details as given  below)</t>
    </r>
  </si>
  <si>
    <r>
      <rPr>
        <b/>
        <sz val="10"/>
        <color indexed="63"/>
        <rFont val="Times New Roman"/>
        <family val="1"/>
      </rPr>
      <t xml:space="preserve">3.  Probes:
</t>
    </r>
    <r>
      <rPr>
        <sz val="10"/>
        <color indexed="63"/>
        <rFont val="Times New Roman"/>
        <family val="1"/>
      </rPr>
      <t>Probe 4: 3.2mm/4mm High-resolution magic angle spinning (MAS) probe for semi-solid samples etc.
(as per Technical details as given  below)</t>
    </r>
  </si>
  <si>
    <r>
      <rPr>
        <b/>
        <sz val="10"/>
        <color indexed="8"/>
        <rFont val="Times New Roman"/>
        <family val="1"/>
      </rPr>
      <t xml:space="preserve">Part A:
5.  Miscellaneous and Accessories: 
</t>
    </r>
    <r>
      <rPr>
        <sz val="10"/>
        <color indexed="8"/>
        <rFont val="Times New Roman"/>
        <family val="1"/>
      </rPr>
      <t>a)  Two ISO-9001 certified imported oil-free scroll air-compressors complete with dryer and all required filters, 3HP capability, and proper ratings and specifications and one sufficiently large buffer tank
(as per Technical details as given  below)</t>
    </r>
  </si>
  <si>
    <t>ITEM31</t>
  </si>
  <si>
    <t>ITEM32</t>
  </si>
  <si>
    <t>ITEM33</t>
  </si>
  <si>
    <t>ITEM34</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</si>
</sst>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0"/>
      <color indexed="63"/>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sz val="10"/>
      <color rgb="FF1D1D1D"/>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62" fillId="0" borderId="13" xfId="0" applyFont="1" applyFill="1" applyBorder="1" applyAlignment="1">
      <alignment horizontal="left" vertical="top" wrapText="1"/>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63" fillId="0" borderId="13" xfId="0" applyFont="1" applyFill="1" applyBorder="1" applyAlignment="1">
      <alignment vertical="center"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5" fillId="0" borderId="13" xfId="0" applyFont="1" applyFill="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9"/>
  <sheetViews>
    <sheetView showGridLines="0" zoomScale="115" zoomScaleNormal="115" zoomScalePageLayoutView="0" workbookViewId="0" topLeftCell="A8">
      <selection activeCell="B49" sqref="B49"/>
    </sheetView>
  </sheetViews>
  <sheetFormatPr defaultColWidth="9.140625" defaultRowHeight="15"/>
  <cols>
    <col min="1" max="1" width="12.710937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15" customHeight="1" hidden="1">
      <c r="A2" s="7" t="s">
        <v>0</v>
      </c>
      <c r="B2" s="7" t="s">
        <v>1</v>
      </c>
      <c r="C2" s="7" t="s">
        <v>2</v>
      </c>
      <c r="D2" s="7" t="s">
        <v>3</v>
      </c>
      <c r="E2" s="7" t="s">
        <v>4</v>
      </c>
      <c r="J2" s="8"/>
      <c r="K2" s="8"/>
      <c r="L2" s="8"/>
      <c r="O2" s="5"/>
      <c r="P2" s="5"/>
      <c r="Q2" s="6"/>
    </row>
    <row r="3" spans="1:243" s="4" customFormat="1" ht="14.25" customHeight="1" hidden="1">
      <c r="A3" s="4" t="s">
        <v>5</v>
      </c>
      <c r="D3" s="32"/>
      <c r="IE3" s="6"/>
      <c r="IF3" s="6"/>
      <c r="IG3" s="6"/>
      <c r="IH3" s="6"/>
      <c r="II3" s="6"/>
    </row>
    <row r="4" spans="1:243" s="9" customFormat="1" ht="30" customHeight="1">
      <c r="A4" s="69" t="s">
        <v>48</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24" customHeight="1">
      <c r="A5" s="70" t="s">
        <v>66</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69" t="s">
        <v>65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1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4.25" customHeight="1">
      <c r="A13" s="64">
        <v>1.1</v>
      </c>
      <c r="B13" s="75" t="s">
        <v>67</v>
      </c>
      <c r="C13" s="44" t="s">
        <v>50</v>
      </c>
      <c r="D13" s="45">
        <v>1</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6">
        <f>D13*M13+N13+O13+P13+Q13+R13</f>
        <v>0</v>
      </c>
      <c r="BC13" s="47" t="str">
        <f>SpellNumber(L13,BB13)</f>
        <v>INR Zero Only</v>
      </c>
      <c r="IA13" s="23">
        <v>1.1</v>
      </c>
      <c r="IB13" s="34" t="s">
        <v>93</v>
      </c>
      <c r="IC13" s="23" t="s">
        <v>50</v>
      </c>
      <c r="ID13" s="23">
        <v>1</v>
      </c>
      <c r="IE13" s="24" t="s">
        <v>36</v>
      </c>
      <c r="IF13" s="24" t="s">
        <v>39</v>
      </c>
      <c r="IG13" s="24" t="s">
        <v>35</v>
      </c>
      <c r="IH13" s="24">
        <v>123.223</v>
      </c>
      <c r="II13" s="24" t="s">
        <v>36</v>
      </c>
    </row>
    <row r="14" spans="1:243" s="23" customFormat="1" ht="43.5" customHeight="1">
      <c r="A14" s="64">
        <v>1.2</v>
      </c>
      <c r="B14" s="65" t="s">
        <v>121</v>
      </c>
      <c r="C14" s="44" t="s">
        <v>51</v>
      </c>
      <c r="D14" s="45">
        <v>1</v>
      </c>
      <c r="E14" s="37" t="s">
        <v>53</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6">
        <f>D14*M14+N14+O14+P14+Q14+R14</f>
        <v>0</v>
      </c>
      <c r="BC14" s="47" t="str">
        <f>SpellNumber(L14,BB14)</f>
        <v>INR Zero Only</v>
      </c>
      <c r="IA14" s="23">
        <v>1.2</v>
      </c>
      <c r="IB14" s="34" t="s">
        <v>68</v>
      </c>
      <c r="IC14" s="23" t="s">
        <v>51</v>
      </c>
      <c r="ID14" s="23">
        <v>1</v>
      </c>
      <c r="IE14" s="24" t="s">
        <v>53</v>
      </c>
      <c r="IF14" s="24"/>
      <c r="IG14" s="24"/>
      <c r="IH14" s="24"/>
      <c r="II14" s="24"/>
    </row>
    <row r="15" spans="1:243" s="23" customFormat="1" ht="42" customHeight="1">
      <c r="A15" s="64">
        <v>1.3</v>
      </c>
      <c r="B15" s="42" t="s">
        <v>120</v>
      </c>
      <c r="C15" s="44" t="s">
        <v>52</v>
      </c>
      <c r="D15" s="45">
        <v>1</v>
      </c>
      <c r="E15" s="37" t="s">
        <v>53</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6">
        <f>D15*M15+N15+O15+P15+Q15+R15</f>
        <v>0</v>
      </c>
      <c r="BC15" s="47" t="str">
        <f>SpellNumber(L15,BB15)</f>
        <v>INR Zero Only</v>
      </c>
      <c r="IA15" s="23">
        <v>1.3</v>
      </c>
      <c r="IB15" s="34" t="s">
        <v>69</v>
      </c>
      <c r="IC15" s="23" t="s">
        <v>52</v>
      </c>
      <c r="ID15" s="23">
        <v>1</v>
      </c>
      <c r="IE15" s="24" t="s">
        <v>53</v>
      </c>
      <c r="IF15" s="24"/>
      <c r="IG15" s="24"/>
      <c r="IH15" s="24"/>
      <c r="II15" s="24"/>
    </row>
    <row r="16" spans="1:243" s="23" customFormat="1" ht="48.75" customHeight="1">
      <c r="A16" s="64">
        <v>1.4</v>
      </c>
      <c r="B16" s="65" t="s">
        <v>119</v>
      </c>
      <c r="C16" s="44" t="s">
        <v>55</v>
      </c>
      <c r="D16" s="45">
        <v>1</v>
      </c>
      <c r="E16" s="37" t="s">
        <v>53</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6">
        <f>D16*M16+N16+O16+P16+Q16+R16</f>
        <v>0</v>
      </c>
      <c r="BC16" s="47" t="str">
        <f>SpellNumber(L16,BB16)</f>
        <v>INR Zero Only</v>
      </c>
      <c r="IA16" s="23">
        <v>1.4</v>
      </c>
      <c r="IB16" s="34" t="s">
        <v>94</v>
      </c>
      <c r="IC16" s="23" t="s">
        <v>55</v>
      </c>
      <c r="ID16" s="23">
        <v>1</v>
      </c>
      <c r="IE16" s="24" t="s">
        <v>53</v>
      </c>
      <c r="IF16" s="24"/>
      <c r="IG16" s="24"/>
      <c r="IH16" s="24"/>
      <c r="II16" s="24"/>
    </row>
    <row r="17" spans="1:243" s="23" customFormat="1" ht="56.25" customHeight="1">
      <c r="A17" s="64">
        <v>1.5</v>
      </c>
      <c r="B17" s="65" t="s">
        <v>122</v>
      </c>
      <c r="C17" s="44" t="s">
        <v>58</v>
      </c>
      <c r="D17" s="45">
        <v>1</v>
      </c>
      <c r="E17" s="37" t="s">
        <v>53</v>
      </c>
      <c r="F17" s="38"/>
      <c r="G17" s="39"/>
      <c r="H17" s="40"/>
      <c r="I17" s="38" t="s">
        <v>37</v>
      </c>
      <c r="J17" s="41">
        <f>IF(I17="Less(-)",-1,1)</f>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6">
        <f>D17*M17+N17+O17+P17+Q17+R17</f>
        <v>0</v>
      </c>
      <c r="BC17" s="47" t="str">
        <f>SpellNumber(L17,BB17)</f>
        <v>INR Zero Only</v>
      </c>
      <c r="IA17" s="23">
        <v>1.4</v>
      </c>
      <c r="IB17" s="34" t="s">
        <v>94</v>
      </c>
      <c r="IC17" s="23" t="s">
        <v>55</v>
      </c>
      <c r="ID17" s="23">
        <v>1</v>
      </c>
      <c r="IE17" s="24" t="s">
        <v>53</v>
      </c>
      <c r="IF17" s="24"/>
      <c r="IG17" s="24"/>
      <c r="IH17" s="24"/>
      <c r="II17" s="24"/>
    </row>
    <row r="18" spans="1:243" s="23" customFormat="1" ht="56.25" customHeight="1">
      <c r="A18" s="64">
        <v>1.6</v>
      </c>
      <c r="B18" s="65" t="s">
        <v>123</v>
      </c>
      <c r="C18" s="44" t="s">
        <v>59</v>
      </c>
      <c r="D18" s="45">
        <v>1</v>
      </c>
      <c r="E18" s="37" t="s">
        <v>53</v>
      </c>
      <c r="F18" s="38"/>
      <c r="G18" s="39"/>
      <c r="H18" s="40"/>
      <c r="I18" s="38" t="s">
        <v>37</v>
      </c>
      <c r="J18" s="41">
        <f>IF(I18="Less(-)",-1,1)</f>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D18*M18</f>
        <v>0</v>
      </c>
      <c r="BB18" s="46">
        <f>D18*M18+N18+O18+P18+Q18+R18</f>
        <v>0</v>
      </c>
      <c r="BC18" s="47" t="str">
        <f>SpellNumber(L18,BB18)</f>
        <v>INR Zero Only</v>
      </c>
      <c r="IA18" s="23">
        <v>1.4</v>
      </c>
      <c r="IB18" s="34" t="s">
        <v>94</v>
      </c>
      <c r="IC18" s="23" t="s">
        <v>55</v>
      </c>
      <c r="ID18" s="23">
        <v>1</v>
      </c>
      <c r="IE18" s="24" t="s">
        <v>53</v>
      </c>
      <c r="IF18" s="24"/>
      <c r="IG18" s="24"/>
      <c r="IH18" s="24"/>
      <c r="II18" s="24"/>
    </row>
    <row r="19" spans="1:243" s="23" customFormat="1" ht="81" customHeight="1">
      <c r="A19" s="64">
        <v>1.7</v>
      </c>
      <c r="B19" s="65" t="s">
        <v>124</v>
      </c>
      <c r="C19" s="44" t="s">
        <v>60</v>
      </c>
      <c r="D19" s="45">
        <v>1</v>
      </c>
      <c r="E19" s="37" t="s">
        <v>53</v>
      </c>
      <c r="F19" s="38"/>
      <c r="G19" s="39"/>
      <c r="H19" s="40"/>
      <c r="I19" s="38" t="s">
        <v>37</v>
      </c>
      <c r="J19" s="41">
        <f>IF(I19="Less(-)",-1,1)</f>
        <v>1</v>
      </c>
      <c r="K19" s="39" t="s">
        <v>38</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D19*M19</f>
        <v>0</v>
      </c>
      <c r="BB19" s="46">
        <f>D19*M19+N19+O19+P19+Q19+R19</f>
        <v>0</v>
      </c>
      <c r="BC19" s="47" t="str">
        <f>SpellNumber(L19,BB19)</f>
        <v>INR Zero Only</v>
      </c>
      <c r="IA19" s="23">
        <v>1.4</v>
      </c>
      <c r="IB19" s="34" t="s">
        <v>94</v>
      </c>
      <c r="IC19" s="23" t="s">
        <v>55</v>
      </c>
      <c r="ID19" s="23">
        <v>1</v>
      </c>
      <c r="IE19" s="24" t="s">
        <v>53</v>
      </c>
      <c r="IF19" s="24"/>
      <c r="IG19" s="24"/>
      <c r="IH19" s="24"/>
      <c r="II19" s="24"/>
    </row>
    <row r="20" spans="1:243" s="23" customFormat="1" ht="72.75" customHeight="1">
      <c r="A20" s="64">
        <v>1.8</v>
      </c>
      <c r="B20" s="65" t="s">
        <v>125</v>
      </c>
      <c r="C20" s="44" t="s">
        <v>61</v>
      </c>
      <c r="D20" s="45">
        <v>1</v>
      </c>
      <c r="E20" s="37" t="s">
        <v>53</v>
      </c>
      <c r="F20" s="38"/>
      <c r="G20" s="39"/>
      <c r="H20" s="40"/>
      <c r="I20" s="38" t="s">
        <v>37</v>
      </c>
      <c r="J20" s="41">
        <f>IF(I20="Less(-)",-1,1)</f>
        <v>1</v>
      </c>
      <c r="K20" s="39" t="s">
        <v>38</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D20*M20</f>
        <v>0</v>
      </c>
      <c r="BB20" s="46">
        <f>D20*M20+N20+O20+P20+Q20+R20</f>
        <v>0</v>
      </c>
      <c r="BC20" s="47" t="str">
        <f>SpellNumber(L20,BB20)</f>
        <v>INR Zero Only</v>
      </c>
      <c r="IA20" s="23">
        <v>1.4</v>
      </c>
      <c r="IB20" s="34" t="s">
        <v>94</v>
      </c>
      <c r="IC20" s="23" t="s">
        <v>55</v>
      </c>
      <c r="ID20" s="23">
        <v>1</v>
      </c>
      <c r="IE20" s="24" t="s">
        <v>53</v>
      </c>
      <c r="IF20" s="24"/>
      <c r="IG20" s="24"/>
      <c r="IH20" s="24"/>
      <c r="II20" s="24"/>
    </row>
    <row r="21" spans="1:243" s="23" customFormat="1" ht="123" customHeight="1">
      <c r="A21" s="64">
        <v>1.9</v>
      </c>
      <c r="B21" s="42" t="s">
        <v>118</v>
      </c>
      <c r="C21" s="44" t="s">
        <v>62</v>
      </c>
      <c r="D21" s="45">
        <v>1</v>
      </c>
      <c r="E21" s="37" t="s">
        <v>53</v>
      </c>
      <c r="F21" s="38"/>
      <c r="G21" s="39"/>
      <c r="H21" s="40"/>
      <c r="I21" s="38" t="s">
        <v>37</v>
      </c>
      <c r="J21" s="41">
        <f>IF(I21="Less(-)",-1,1)</f>
        <v>1</v>
      </c>
      <c r="K21" s="39" t="s">
        <v>38</v>
      </c>
      <c r="L21" s="39" t="s">
        <v>4</v>
      </c>
      <c r="M21" s="28"/>
      <c r="N21" s="27"/>
      <c r="O21" s="28"/>
      <c r="P21" s="28"/>
      <c r="Q21" s="27"/>
      <c r="R21" s="27"/>
      <c r="S21" s="29"/>
      <c r="T21" s="29"/>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1">
        <f>D21*M21</f>
        <v>0</v>
      </c>
      <c r="BB21" s="46">
        <f>D21*M21+N21+O21+P21+Q21+R21</f>
        <v>0</v>
      </c>
      <c r="BC21" s="47" t="str">
        <f>SpellNumber(L21,BB21)</f>
        <v>INR Zero Only</v>
      </c>
      <c r="IA21" s="23">
        <v>1.5</v>
      </c>
      <c r="IB21" s="34" t="s">
        <v>70</v>
      </c>
      <c r="IC21" s="23" t="s">
        <v>58</v>
      </c>
      <c r="ID21" s="23">
        <v>1</v>
      </c>
      <c r="IE21" s="24" t="s">
        <v>53</v>
      </c>
      <c r="IF21" s="24"/>
      <c r="IG21" s="24"/>
      <c r="IH21" s="24"/>
      <c r="II21" s="24"/>
    </row>
    <row r="22" spans="1:243" s="23" customFormat="1" ht="84.75" customHeight="1">
      <c r="A22" s="64">
        <v>2</v>
      </c>
      <c r="B22" s="42" t="s">
        <v>126</v>
      </c>
      <c r="C22" s="44" t="s">
        <v>63</v>
      </c>
      <c r="D22" s="45">
        <v>2</v>
      </c>
      <c r="E22" s="37" t="s">
        <v>53</v>
      </c>
      <c r="F22" s="38"/>
      <c r="G22" s="39"/>
      <c r="H22" s="40"/>
      <c r="I22" s="38" t="s">
        <v>37</v>
      </c>
      <c r="J22" s="41">
        <f>IF(I22="Less(-)",-1,1)</f>
        <v>1</v>
      </c>
      <c r="K22" s="39" t="s">
        <v>38</v>
      </c>
      <c r="L22" s="39" t="s">
        <v>4</v>
      </c>
      <c r="M22" s="28"/>
      <c r="N22" s="27"/>
      <c r="O22" s="28"/>
      <c r="P22" s="28"/>
      <c r="Q22" s="27"/>
      <c r="R22" s="27"/>
      <c r="S22" s="29"/>
      <c r="T22" s="29"/>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1">
        <f>D22*M22</f>
        <v>0</v>
      </c>
      <c r="BB22" s="46">
        <f>D22*M22+N22+O22+P22+Q22+R22</f>
        <v>0</v>
      </c>
      <c r="BC22" s="47" t="str">
        <f>SpellNumber(L22,BB22)</f>
        <v>INR Zero Only</v>
      </c>
      <c r="IA22" s="23">
        <v>1.6</v>
      </c>
      <c r="IB22" s="34" t="s">
        <v>71</v>
      </c>
      <c r="IC22" s="23" t="s">
        <v>59</v>
      </c>
      <c r="ID22" s="23">
        <v>1</v>
      </c>
      <c r="IE22" s="24" t="s">
        <v>53</v>
      </c>
      <c r="IF22" s="24"/>
      <c r="IG22" s="24"/>
      <c r="IH22" s="24"/>
      <c r="II22" s="24"/>
    </row>
    <row r="23" spans="1:243" s="23" customFormat="1" ht="61.5" customHeight="1">
      <c r="A23" s="64">
        <v>2.1</v>
      </c>
      <c r="B23" s="42" t="s">
        <v>98</v>
      </c>
      <c r="C23" s="44" t="s">
        <v>64</v>
      </c>
      <c r="D23" s="45">
        <v>4</v>
      </c>
      <c r="E23" s="37" t="s">
        <v>53</v>
      </c>
      <c r="F23" s="38"/>
      <c r="G23" s="39"/>
      <c r="H23" s="40"/>
      <c r="I23" s="38" t="s">
        <v>37</v>
      </c>
      <c r="J23" s="41">
        <f>IF(I23="Less(-)",-1,1)</f>
        <v>1</v>
      </c>
      <c r="K23" s="39" t="s">
        <v>38</v>
      </c>
      <c r="L23" s="39" t="s">
        <v>4</v>
      </c>
      <c r="M23" s="28"/>
      <c r="N23" s="27"/>
      <c r="O23" s="28"/>
      <c r="P23" s="28"/>
      <c r="Q23" s="27"/>
      <c r="R23" s="27"/>
      <c r="S23" s="29"/>
      <c r="T23" s="29"/>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1">
        <f>D23*M23</f>
        <v>0</v>
      </c>
      <c r="BB23" s="46">
        <f>D23*M23+N23+O23+P23+Q23+R23</f>
        <v>0</v>
      </c>
      <c r="BC23" s="47" t="str">
        <f>SpellNumber(L23,BB23)</f>
        <v>INR Zero Only</v>
      </c>
      <c r="IA23" s="23">
        <v>1.6</v>
      </c>
      <c r="IB23" s="34" t="s">
        <v>71</v>
      </c>
      <c r="IC23" s="23" t="s">
        <v>59</v>
      </c>
      <c r="ID23" s="23">
        <v>1</v>
      </c>
      <c r="IE23" s="24" t="s">
        <v>53</v>
      </c>
      <c r="IF23" s="24"/>
      <c r="IG23" s="24"/>
      <c r="IH23" s="24"/>
      <c r="II23" s="24"/>
    </row>
    <row r="24" spans="1:243" s="23" customFormat="1" ht="100.5" customHeight="1">
      <c r="A24" s="64">
        <v>2.2</v>
      </c>
      <c r="B24" s="42" t="s">
        <v>99</v>
      </c>
      <c r="C24" s="44" t="s">
        <v>73</v>
      </c>
      <c r="D24" s="45">
        <v>1</v>
      </c>
      <c r="E24" s="37" t="s">
        <v>53</v>
      </c>
      <c r="F24" s="38"/>
      <c r="G24" s="39"/>
      <c r="H24" s="40"/>
      <c r="I24" s="38" t="s">
        <v>37</v>
      </c>
      <c r="J24" s="41">
        <f>IF(I24="Less(-)",-1,1)</f>
        <v>1</v>
      </c>
      <c r="K24" s="39" t="s">
        <v>38</v>
      </c>
      <c r="L24" s="39" t="s">
        <v>4</v>
      </c>
      <c r="M24" s="28"/>
      <c r="N24" s="27"/>
      <c r="O24" s="28"/>
      <c r="P24" s="28"/>
      <c r="Q24" s="27"/>
      <c r="R24" s="27"/>
      <c r="S24" s="29"/>
      <c r="T24" s="29"/>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1">
        <f>D24*M24</f>
        <v>0</v>
      </c>
      <c r="BB24" s="46">
        <f>D24*M24+N24+O24+P24+Q24+R24</f>
        <v>0</v>
      </c>
      <c r="BC24" s="47" t="str">
        <f>SpellNumber(L24,BB24)</f>
        <v>INR Zero Only</v>
      </c>
      <c r="IA24" s="23">
        <v>1.6</v>
      </c>
      <c r="IB24" s="34" t="s">
        <v>71</v>
      </c>
      <c r="IC24" s="23" t="s">
        <v>59</v>
      </c>
      <c r="ID24" s="23">
        <v>1</v>
      </c>
      <c r="IE24" s="24" t="s">
        <v>53</v>
      </c>
      <c r="IF24" s="24"/>
      <c r="IG24" s="24"/>
      <c r="IH24" s="24"/>
      <c r="II24" s="24"/>
    </row>
    <row r="25" spans="1:243" s="23" customFormat="1" ht="61.5" customHeight="1">
      <c r="A25" s="64">
        <v>2.3</v>
      </c>
      <c r="B25" s="42" t="s">
        <v>100</v>
      </c>
      <c r="C25" s="44" t="s">
        <v>74</v>
      </c>
      <c r="D25" s="45">
        <v>1</v>
      </c>
      <c r="E25" s="37" t="s">
        <v>53</v>
      </c>
      <c r="F25" s="38"/>
      <c r="G25" s="39"/>
      <c r="H25" s="40"/>
      <c r="I25" s="38" t="s">
        <v>37</v>
      </c>
      <c r="J25" s="41">
        <f>IF(I25="Less(-)",-1,1)</f>
        <v>1</v>
      </c>
      <c r="K25" s="39" t="s">
        <v>38</v>
      </c>
      <c r="L25" s="39" t="s">
        <v>4</v>
      </c>
      <c r="M25" s="28"/>
      <c r="N25" s="27"/>
      <c r="O25" s="28"/>
      <c r="P25" s="28"/>
      <c r="Q25" s="27"/>
      <c r="R25" s="27"/>
      <c r="S25" s="29"/>
      <c r="T25" s="29"/>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1">
        <f>D25*M25</f>
        <v>0</v>
      </c>
      <c r="BB25" s="46">
        <f>D25*M25+N25+O25+P25+Q25+R25</f>
        <v>0</v>
      </c>
      <c r="BC25" s="47" t="str">
        <f>SpellNumber(L25,BB25)</f>
        <v>INR Zero Only</v>
      </c>
      <c r="IA25" s="23">
        <v>1.6</v>
      </c>
      <c r="IB25" s="34" t="s">
        <v>71</v>
      </c>
      <c r="IC25" s="23" t="s">
        <v>59</v>
      </c>
      <c r="ID25" s="23">
        <v>1</v>
      </c>
      <c r="IE25" s="24" t="s">
        <v>53</v>
      </c>
      <c r="IF25" s="24"/>
      <c r="IG25" s="24"/>
      <c r="IH25" s="24"/>
      <c r="II25" s="24"/>
    </row>
    <row r="26" spans="1:243" s="23" customFormat="1" ht="61.5" customHeight="1">
      <c r="A26" s="64">
        <v>2.4</v>
      </c>
      <c r="B26" s="42" t="s">
        <v>101</v>
      </c>
      <c r="C26" s="44" t="s">
        <v>75</v>
      </c>
      <c r="D26" s="45">
        <v>1</v>
      </c>
      <c r="E26" s="37" t="s">
        <v>53</v>
      </c>
      <c r="F26" s="38"/>
      <c r="G26" s="39"/>
      <c r="H26" s="40"/>
      <c r="I26" s="38" t="s">
        <v>37</v>
      </c>
      <c r="J26" s="41">
        <f>IF(I26="Less(-)",-1,1)</f>
        <v>1</v>
      </c>
      <c r="K26" s="39" t="s">
        <v>38</v>
      </c>
      <c r="L26" s="39" t="s">
        <v>4</v>
      </c>
      <c r="M26" s="28"/>
      <c r="N26" s="27"/>
      <c r="O26" s="28"/>
      <c r="P26" s="28"/>
      <c r="Q26" s="27"/>
      <c r="R26" s="27"/>
      <c r="S26" s="29"/>
      <c r="T26" s="29"/>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1">
        <f>D26*M26</f>
        <v>0</v>
      </c>
      <c r="BB26" s="46">
        <f>D26*M26+N26+O26+P26+Q26+R26</f>
        <v>0</v>
      </c>
      <c r="BC26" s="47" t="str">
        <f>SpellNumber(L26,BB26)</f>
        <v>INR Zero Only</v>
      </c>
      <c r="IA26" s="23">
        <v>1.6</v>
      </c>
      <c r="IB26" s="34" t="s">
        <v>71</v>
      </c>
      <c r="IC26" s="23" t="s">
        <v>59</v>
      </c>
      <c r="ID26" s="23">
        <v>1</v>
      </c>
      <c r="IE26" s="24" t="s">
        <v>53</v>
      </c>
      <c r="IF26" s="24"/>
      <c r="IG26" s="24"/>
      <c r="IH26" s="24"/>
      <c r="II26" s="24"/>
    </row>
    <row r="27" spans="1:243" s="23" customFormat="1" ht="61.5" customHeight="1">
      <c r="A27" s="64">
        <v>2.5</v>
      </c>
      <c r="B27" s="42" t="s">
        <v>102</v>
      </c>
      <c r="C27" s="44" t="s">
        <v>76</v>
      </c>
      <c r="D27" s="45">
        <v>1</v>
      </c>
      <c r="E27" s="37" t="s">
        <v>53</v>
      </c>
      <c r="F27" s="38"/>
      <c r="G27" s="39"/>
      <c r="H27" s="40"/>
      <c r="I27" s="38" t="s">
        <v>37</v>
      </c>
      <c r="J27" s="41">
        <f>IF(I27="Less(-)",-1,1)</f>
        <v>1</v>
      </c>
      <c r="K27" s="39" t="s">
        <v>38</v>
      </c>
      <c r="L27" s="39" t="s">
        <v>4</v>
      </c>
      <c r="M27" s="28"/>
      <c r="N27" s="27"/>
      <c r="O27" s="28"/>
      <c r="P27" s="28"/>
      <c r="Q27" s="27"/>
      <c r="R27" s="27"/>
      <c r="S27" s="29"/>
      <c r="T27" s="29"/>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1">
        <f>D27*M27</f>
        <v>0</v>
      </c>
      <c r="BB27" s="46">
        <f>D27*M27+N27+O27+P27+Q27+R27</f>
        <v>0</v>
      </c>
      <c r="BC27" s="47" t="str">
        <f>SpellNumber(L27,BB27)</f>
        <v>INR Zero Only</v>
      </c>
      <c r="IA27" s="23">
        <v>1.6</v>
      </c>
      <c r="IB27" s="34" t="s">
        <v>71</v>
      </c>
      <c r="IC27" s="23" t="s">
        <v>59</v>
      </c>
      <c r="ID27" s="23">
        <v>1</v>
      </c>
      <c r="IE27" s="24" t="s">
        <v>53</v>
      </c>
      <c r="IF27" s="24"/>
      <c r="IG27" s="24"/>
      <c r="IH27" s="24"/>
      <c r="II27" s="24"/>
    </row>
    <row r="28" spans="1:243" s="23" customFormat="1" ht="75" customHeight="1">
      <c r="A28" s="64">
        <v>2.6</v>
      </c>
      <c r="B28" s="42" t="s">
        <v>103</v>
      </c>
      <c r="C28" s="44" t="s">
        <v>77</v>
      </c>
      <c r="D28" s="45">
        <v>2</v>
      </c>
      <c r="E28" s="37" t="s">
        <v>108</v>
      </c>
      <c r="F28" s="38"/>
      <c r="G28" s="39"/>
      <c r="H28" s="40"/>
      <c r="I28" s="38" t="s">
        <v>37</v>
      </c>
      <c r="J28" s="41">
        <f>IF(I28="Less(-)",-1,1)</f>
        <v>1</v>
      </c>
      <c r="K28" s="39" t="s">
        <v>38</v>
      </c>
      <c r="L28" s="39" t="s">
        <v>4</v>
      </c>
      <c r="M28" s="28"/>
      <c r="N28" s="27"/>
      <c r="O28" s="28"/>
      <c r="P28" s="28"/>
      <c r="Q28" s="27"/>
      <c r="R28" s="27"/>
      <c r="S28" s="29"/>
      <c r="T28" s="29"/>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1">
        <f>D28*M28</f>
        <v>0</v>
      </c>
      <c r="BB28" s="46">
        <f>D28*M28+N28+O28+P28+Q28+R28</f>
        <v>0</v>
      </c>
      <c r="BC28" s="47" t="str">
        <f>SpellNumber(L28,BB28)</f>
        <v>INR Zero Only</v>
      </c>
      <c r="IA28" s="23">
        <v>1.6</v>
      </c>
      <c r="IB28" s="34" t="s">
        <v>71</v>
      </c>
      <c r="IC28" s="23" t="s">
        <v>59</v>
      </c>
      <c r="ID28" s="23">
        <v>1</v>
      </c>
      <c r="IE28" s="24" t="s">
        <v>53</v>
      </c>
      <c r="IF28" s="24"/>
      <c r="IG28" s="24"/>
      <c r="IH28" s="24"/>
      <c r="II28" s="24"/>
    </row>
    <row r="29" spans="1:243" s="23" customFormat="1" ht="75" customHeight="1">
      <c r="A29" s="64">
        <v>2.7</v>
      </c>
      <c r="B29" s="42" t="s">
        <v>104</v>
      </c>
      <c r="C29" s="44" t="s">
        <v>78</v>
      </c>
      <c r="D29" s="45">
        <v>2</v>
      </c>
      <c r="E29" s="37" t="s">
        <v>108</v>
      </c>
      <c r="F29" s="38"/>
      <c r="G29" s="39"/>
      <c r="H29" s="40"/>
      <c r="I29" s="38" t="s">
        <v>37</v>
      </c>
      <c r="J29" s="41">
        <f>IF(I29="Less(-)",-1,1)</f>
        <v>1</v>
      </c>
      <c r="K29" s="39" t="s">
        <v>38</v>
      </c>
      <c r="L29" s="39" t="s">
        <v>4</v>
      </c>
      <c r="M29" s="28"/>
      <c r="N29" s="27"/>
      <c r="O29" s="28"/>
      <c r="P29" s="28"/>
      <c r="Q29" s="27"/>
      <c r="R29" s="27"/>
      <c r="S29" s="29"/>
      <c r="T29" s="29"/>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1">
        <f>D29*M29</f>
        <v>0</v>
      </c>
      <c r="BB29" s="46">
        <f>D29*M29+N29+O29+P29+Q29+R29</f>
        <v>0</v>
      </c>
      <c r="BC29" s="47" t="str">
        <f>SpellNumber(L29,BB29)</f>
        <v>INR Zero Only</v>
      </c>
      <c r="IA29" s="23">
        <v>1.6</v>
      </c>
      <c r="IB29" s="34" t="s">
        <v>71</v>
      </c>
      <c r="IC29" s="23" t="s">
        <v>59</v>
      </c>
      <c r="ID29" s="23">
        <v>1</v>
      </c>
      <c r="IE29" s="24" t="s">
        <v>53</v>
      </c>
      <c r="IF29" s="24"/>
      <c r="IG29" s="24"/>
      <c r="IH29" s="24"/>
      <c r="II29" s="24"/>
    </row>
    <row r="30" spans="1:243" s="23" customFormat="1" ht="75" customHeight="1">
      <c r="A30" s="64">
        <v>2.8</v>
      </c>
      <c r="B30" s="42" t="s">
        <v>105</v>
      </c>
      <c r="C30" s="44" t="s">
        <v>79</v>
      </c>
      <c r="D30" s="45">
        <v>20</v>
      </c>
      <c r="E30" s="37" t="s">
        <v>53</v>
      </c>
      <c r="F30" s="38"/>
      <c r="G30" s="39"/>
      <c r="H30" s="40"/>
      <c r="I30" s="38" t="s">
        <v>37</v>
      </c>
      <c r="J30" s="41">
        <f>IF(I30="Less(-)",-1,1)</f>
        <v>1</v>
      </c>
      <c r="K30" s="39" t="s">
        <v>38</v>
      </c>
      <c r="L30" s="39" t="s">
        <v>4</v>
      </c>
      <c r="M30" s="28"/>
      <c r="N30" s="27"/>
      <c r="O30" s="28"/>
      <c r="P30" s="28"/>
      <c r="Q30" s="27"/>
      <c r="R30" s="27"/>
      <c r="S30" s="29"/>
      <c r="T30" s="29"/>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1">
        <f>D30*M30</f>
        <v>0</v>
      </c>
      <c r="BB30" s="46">
        <f>D30*M30+N30+O30+P30+Q30+R30</f>
        <v>0</v>
      </c>
      <c r="BC30" s="47" t="str">
        <f>SpellNumber(L30,BB30)</f>
        <v>INR Zero Only</v>
      </c>
      <c r="IA30" s="23">
        <v>1.6</v>
      </c>
      <c r="IB30" s="34" t="s">
        <v>71</v>
      </c>
      <c r="IC30" s="23" t="s">
        <v>59</v>
      </c>
      <c r="ID30" s="23">
        <v>1</v>
      </c>
      <c r="IE30" s="24" t="s">
        <v>53</v>
      </c>
      <c r="IF30" s="24"/>
      <c r="IG30" s="24"/>
      <c r="IH30" s="24"/>
      <c r="II30" s="24"/>
    </row>
    <row r="31" spans="1:243" s="23" customFormat="1" ht="75" customHeight="1">
      <c r="A31" s="64">
        <v>2.9</v>
      </c>
      <c r="B31" s="42" t="s">
        <v>106</v>
      </c>
      <c r="C31" s="44" t="s">
        <v>80</v>
      </c>
      <c r="D31" s="45">
        <v>20</v>
      </c>
      <c r="E31" s="37" t="s">
        <v>53</v>
      </c>
      <c r="F31" s="38"/>
      <c r="G31" s="39"/>
      <c r="H31" s="40"/>
      <c r="I31" s="38" t="s">
        <v>37</v>
      </c>
      <c r="J31" s="41">
        <f>IF(I31="Less(-)",-1,1)</f>
        <v>1</v>
      </c>
      <c r="K31" s="39" t="s">
        <v>38</v>
      </c>
      <c r="L31" s="39" t="s">
        <v>4</v>
      </c>
      <c r="M31" s="28"/>
      <c r="N31" s="27"/>
      <c r="O31" s="28"/>
      <c r="P31" s="28"/>
      <c r="Q31" s="27"/>
      <c r="R31" s="27"/>
      <c r="S31" s="29"/>
      <c r="T31" s="29"/>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1">
        <f>D31*M31</f>
        <v>0</v>
      </c>
      <c r="BB31" s="46">
        <f>D31*M31+N31+O31+P31+Q31+R31</f>
        <v>0</v>
      </c>
      <c r="BC31" s="47" t="str">
        <f>SpellNumber(L31,BB31)</f>
        <v>INR Zero Only</v>
      </c>
      <c r="IA31" s="23">
        <v>1.6</v>
      </c>
      <c r="IB31" s="34" t="s">
        <v>71</v>
      </c>
      <c r="IC31" s="23" t="s">
        <v>59</v>
      </c>
      <c r="ID31" s="23">
        <v>1</v>
      </c>
      <c r="IE31" s="24" t="s">
        <v>53</v>
      </c>
      <c r="IF31" s="24"/>
      <c r="IG31" s="24"/>
      <c r="IH31" s="24"/>
      <c r="II31" s="24"/>
    </row>
    <row r="32" spans="1:243" s="23" customFormat="1" ht="75" customHeight="1">
      <c r="A32" s="64">
        <v>3</v>
      </c>
      <c r="B32" s="42" t="s">
        <v>107</v>
      </c>
      <c r="C32" s="44" t="s">
        <v>81</v>
      </c>
      <c r="D32" s="45">
        <v>1</v>
      </c>
      <c r="E32" s="37" t="s">
        <v>53</v>
      </c>
      <c r="F32" s="38"/>
      <c r="G32" s="39"/>
      <c r="H32" s="40"/>
      <c r="I32" s="38" t="s">
        <v>37</v>
      </c>
      <c r="J32" s="41">
        <f>IF(I32="Less(-)",-1,1)</f>
        <v>1</v>
      </c>
      <c r="K32" s="39" t="s">
        <v>38</v>
      </c>
      <c r="L32" s="39" t="s">
        <v>4</v>
      </c>
      <c r="M32" s="28"/>
      <c r="N32" s="27"/>
      <c r="O32" s="28"/>
      <c r="P32" s="28"/>
      <c r="Q32" s="27"/>
      <c r="R32" s="27"/>
      <c r="S32" s="29"/>
      <c r="T32" s="29"/>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1">
        <f>D32*M32</f>
        <v>0</v>
      </c>
      <c r="BB32" s="46">
        <f>D32*M32+N32+O32+P32+Q32+R32</f>
        <v>0</v>
      </c>
      <c r="BC32" s="47" t="str">
        <f>SpellNumber(L32,BB32)</f>
        <v>INR Zero Only</v>
      </c>
      <c r="IA32" s="23">
        <v>1.6</v>
      </c>
      <c r="IB32" s="34" t="s">
        <v>71</v>
      </c>
      <c r="IC32" s="23" t="s">
        <v>59</v>
      </c>
      <c r="ID32" s="23">
        <v>1</v>
      </c>
      <c r="IE32" s="24" t="s">
        <v>53</v>
      </c>
      <c r="IF32" s="24"/>
      <c r="IG32" s="24"/>
      <c r="IH32" s="24"/>
      <c r="II32" s="24"/>
    </row>
    <row r="33" spans="1:243" s="23" customFormat="1" ht="57" customHeight="1">
      <c r="A33" s="64">
        <v>3.1</v>
      </c>
      <c r="B33" s="42" t="s">
        <v>96</v>
      </c>
      <c r="C33" s="44" t="s">
        <v>92</v>
      </c>
      <c r="D33" s="45">
        <v>1</v>
      </c>
      <c r="E33" s="37" t="s">
        <v>53</v>
      </c>
      <c r="F33" s="38"/>
      <c r="G33" s="39"/>
      <c r="H33" s="40"/>
      <c r="I33" s="38" t="s">
        <v>37</v>
      </c>
      <c r="J33" s="41">
        <f>IF(I33="Less(-)",-1,1)</f>
        <v>1</v>
      </c>
      <c r="K33" s="39" t="s">
        <v>38</v>
      </c>
      <c r="L33" s="39" t="s">
        <v>4</v>
      </c>
      <c r="M33" s="28"/>
      <c r="N33" s="27"/>
      <c r="O33" s="28"/>
      <c r="P33" s="28"/>
      <c r="Q33" s="27"/>
      <c r="R33" s="27"/>
      <c r="S33" s="29"/>
      <c r="T33" s="29"/>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1">
        <f>D33*M33</f>
        <v>0</v>
      </c>
      <c r="BB33" s="46">
        <f>D33*M33+N33+O33+P33+Q33+R33</f>
        <v>0</v>
      </c>
      <c r="BC33" s="47" t="str">
        <f>SpellNumber(L33,BB33)</f>
        <v>INR Zero Only</v>
      </c>
      <c r="IA33" s="23">
        <v>1.7</v>
      </c>
      <c r="IB33" s="34" t="s">
        <v>72</v>
      </c>
      <c r="IC33" s="23" t="s">
        <v>60</v>
      </c>
      <c r="ID33" s="23">
        <v>1</v>
      </c>
      <c r="IE33" s="24" t="s">
        <v>53</v>
      </c>
      <c r="IF33" s="24"/>
      <c r="IG33" s="24"/>
      <c r="IH33" s="24"/>
      <c r="II33" s="24"/>
    </row>
    <row r="34" spans="1:243" s="23" customFormat="1" ht="54.75" customHeight="1">
      <c r="A34" s="64">
        <v>3.2</v>
      </c>
      <c r="B34" s="42" t="s">
        <v>97</v>
      </c>
      <c r="C34" s="44" t="s">
        <v>109</v>
      </c>
      <c r="D34" s="45">
        <v>1</v>
      </c>
      <c r="E34" s="37" t="s">
        <v>53</v>
      </c>
      <c r="F34" s="38"/>
      <c r="G34" s="39"/>
      <c r="H34" s="40"/>
      <c r="I34" s="38" t="s">
        <v>37</v>
      </c>
      <c r="J34" s="41">
        <f aca="true" t="shared" si="0" ref="J34:J41">IF(I34="Less(-)",-1,1)</f>
        <v>1</v>
      </c>
      <c r="K34" s="39" t="s">
        <v>38</v>
      </c>
      <c r="L34" s="39" t="s">
        <v>4</v>
      </c>
      <c r="M34" s="28"/>
      <c r="N34" s="27"/>
      <c r="O34" s="28"/>
      <c r="P34" s="28"/>
      <c r="Q34" s="27"/>
      <c r="R34" s="27"/>
      <c r="S34" s="29"/>
      <c r="T34" s="29"/>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1">
        <f aca="true" t="shared" si="1" ref="BA34:BA41">D34*M34</f>
        <v>0</v>
      </c>
      <c r="BB34" s="46">
        <f aca="true" t="shared" si="2" ref="BB34:BB41">D34*M34+N34+O34+P34+Q34+R34</f>
        <v>0</v>
      </c>
      <c r="BC34" s="47" t="str">
        <f aca="true" t="shared" si="3" ref="BC34:BC41">SpellNumber(L34,BB34)</f>
        <v>INR Zero Only</v>
      </c>
      <c r="IA34" s="23">
        <v>1.8</v>
      </c>
      <c r="IB34" s="34" t="s">
        <v>82</v>
      </c>
      <c r="IC34" s="23" t="s">
        <v>61</v>
      </c>
      <c r="ID34" s="23">
        <v>1</v>
      </c>
      <c r="IE34" s="24" t="s">
        <v>53</v>
      </c>
      <c r="IF34" s="24"/>
      <c r="IG34" s="24"/>
      <c r="IH34" s="24"/>
      <c r="II34" s="24"/>
    </row>
    <row r="35" spans="1:243" s="23" customFormat="1" ht="36.75" customHeight="1">
      <c r="A35" s="64">
        <v>3.3</v>
      </c>
      <c r="B35" s="42" t="s">
        <v>95</v>
      </c>
      <c r="C35" s="44" t="s">
        <v>110</v>
      </c>
      <c r="D35" s="45">
        <v>1</v>
      </c>
      <c r="E35" s="37" t="s">
        <v>53</v>
      </c>
      <c r="F35" s="38"/>
      <c r="G35" s="39"/>
      <c r="H35" s="40"/>
      <c r="I35" s="38" t="s">
        <v>37</v>
      </c>
      <c r="J35" s="41">
        <f t="shared" si="0"/>
        <v>1</v>
      </c>
      <c r="K35" s="39" t="s">
        <v>38</v>
      </c>
      <c r="L35" s="39" t="s">
        <v>4</v>
      </c>
      <c r="M35" s="28"/>
      <c r="N35" s="27"/>
      <c r="O35" s="28"/>
      <c r="P35" s="28"/>
      <c r="Q35" s="27"/>
      <c r="R35" s="27"/>
      <c r="S35" s="29"/>
      <c r="T35" s="29"/>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1">
        <f t="shared" si="1"/>
        <v>0</v>
      </c>
      <c r="BB35" s="46">
        <f t="shared" si="2"/>
        <v>0</v>
      </c>
      <c r="BC35" s="47" t="str">
        <f t="shared" si="3"/>
        <v>INR Zero Only</v>
      </c>
      <c r="IA35" s="23">
        <v>2</v>
      </c>
      <c r="IB35" s="34" t="s">
        <v>83</v>
      </c>
      <c r="IC35" s="23" t="s">
        <v>63</v>
      </c>
      <c r="ID35" s="23">
        <v>1</v>
      </c>
      <c r="IE35" s="24" t="s">
        <v>53</v>
      </c>
      <c r="IF35" s="24"/>
      <c r="IG35" s="24"/>
      <c r="IH35" s="24"/>
      <c r="II35" s="24"/>
    </row>
    <row r="36" spans="1:243" s="23" customFormat="1" ht="69.75" customHeight="1">
      <c r="A36" s="64">
        <v>3.4</v>
      </c>
      <c r="B36" s="42" t="s">
        <v>84</v>
      </c>
      <c r="C36" s="44" t="s">
        <v>111</v>
      </c>
      <c r="D36" s="45">
        <v>1</v>
      </c>
      <c r="E36" s="37" t="s">
        <v>53</v>
      </c>
      <c r="F36" s="38"/>
      <c r="G36" s="39"/>
      <c r="H36" s="40"/>
      <c r="I36" s="38" t="s">
        <v>37</v>
      </c>
      <c r="J36" s="41">
        <f t="shared" si="0"/>
        <v>1</v>
      </c>
      <c r="K36" s="39" t="s">
        <v>38</v>
      </c>
      <c r="L36" s="39" t="s">
        <v>4</v>
      </c>
      <c r="M36" s="28"/>
      <c r="N36" s="27"/>
      <c r="O36" s="28"/>
      <c r="P36" s="28"/>
      <c r="Q36" s="27"/>
      <c r="R36" s="27"/>
      <c r="S36" s="29"/>
      <c r="T36" s="29"/>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1">
        <f t="shared" si="1"/>
        <v>0</v>
      </c>
      <c r="BB36" s="46">
        <f t="shared" si="2"/>
        <v>0</v>
      </c>
      <c r="BC36" s="47" t="str">
        <f t="shared" si="3"/>
        <v>INR Zero Only</v>
      </c>
      <c r="IA36" s="23">
        <v>2.1</v>
      </c>
      <c r="IB36" s="34" t="s">
        <v>84</v>
      </c>
      <c r="IC36" s="23" t="s">
        <v>64</v>
      </c>
      <c r="ID36" s="23">
        <v>1</v>
      </c>
      <c r="IE36" s="24" t="s">
        <v>53</v>
      </c>
      <c r="IF36" s="24"/>
      <c r="IG36" s="24"/>
      <c r="IH36" s="24"/>
      <c r="II36" s="24"/>
    </row>
    <row r="37" spans="1:243" s="23" customFormat="1" ht="58.5" customHeight="1">
      <c r="A37" s="64">
        <v>3.5</v>
      </c>
      <c r="B37" s="42" t="s">
        <v>85</v>
      </c>
      <c r="C37" s="44" t="s">
        <v>112</v>
      </c>
      <c r="D37" s="45">
        <v>1</v>
      </c>
      <c r="E37" s="37" t="s">
        <v>53</v>
      </c>
      <c r="F37" s="38"/>
      <c r="G37" s="39"/>
      <c r="H37" s="40"/>
      <c r="I37" s="38" t="s">
        <v>37</v>
      </c>
      <c r="J37" s="41">
        <f t="shared" si="0"/>
        <v>1</v>
      </c>
      <c r="K37" s="39" t="s">
        <v>38</v>
      </c>
      <c r="L37" s="39" t="s">
        <v>4</v>
      </c>
      <c r="M37" s="28"/>
      <c r="N37" s="27"/>
      <c r="O37" s="28"/>
      <c r="P37" s="28"/>
      <c r="Q37" s="27"/>
      <c r="R37" s="27"/>
      <c r="S37" s="29"/>
      <c r="T37" s="29"/>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1">
        <f t="shared" si="1"/>
        <v>0</v>
      </c>
      <c r="BB37" s="46">
        <f t="shared" si="2"/>
        <v>0</v>
      </c>
      <c r="BC37" s="47" t="str">
        <f t="shared" si="3"/>
        <v>INR Zero Only</v>
      </c>
      <c r="IA37" s="23">
        <v>2.2</v>
      </c>
      <c r="IB37" s="34" t="s">
        <v>85</v>
      </c>
      <c r="IC37" s="23" t="s">
        <v>73</v>
      </c>
      <c r="ID37" s="23">
        <v>1</v>
      </c>
      <c r="IE37" s="24" t="s">
        <v>53</v>
      </c>
      <c r="IF37" s="24"/>
      <c r="IG37" s="24"/>
      <c r="IH37" s="24"/>
      <c r="II37" s="24"/>
    </row>
    <row r="38" spans="1:243" s="23" customFormat="1" ht="68.25" customHeight="1">
      <c r="A38" s="64">
        <v>3.6</v>
      </c>
      <c r="B38" s="42" t="s">
        <v>86</v>
      </c>
      <c r="C38" s="44" t="s">
        <v>113</v>
      </c>
      <c r="D38" s="45">
        <v>1</v>
      </c>
      <c r="E38" s="37" t="s">
        <v>53</v>
      </c>
      <c r="F38" s="38"/>
      <c r="G38" s="39"/>
      <c r="H38" s="40"/>
      <c r="I38" s="38" t="s">
        <v>37</v>
      </c>
      <c r="J38" s="41">
        <f t="shared" si="0"/>
        <v>1</v>
      </c>
      <c r="K38" s="39" t="s">
        <v>38</v>
      </c>
      <c r="L38" s="39" t="s">
        <v>4</v>
      </c>
      <c r="M38" s="28"/>
      <c r="N38" s="27"/>
      <c r="O38" s="28"/>
      <c r="P38" s="28"/>
      <c r="Q38" s="27"/>
      <c r="R38" s="27"/>
      <c r="S38" s="29"/>
      <c r="T38" s="29"/>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1">
        <f t="shared" si="1"/>
        <v>0</v>
      </c>
      <c r="BB38" s="46">
        <f t="shared" si="2"/>
        <v>0</v>
      </c>
      <c r="BC38" s="47" t="str">
        <f t="shared" si="3"/>
        <v>INR Zero Only</v>
      </c>
      <c r="IA38" s="23">
        <v>2.3</v>
      </c>
      <c r="IB38" s="34" t="s">
        <v>86</v>
      </c>
      <c r="IC38" s="23" t="s">
        <v>74</v>
      </c>
      <c r="ID38" s="23">
        <v>1</v>
      </c>
      <c r="IE38" s="24" t="s">
        <v>53</v>
      </c>
      <c r="IF38" s="24"/>
      <c r="IG38" s="24"/>
      <c r="IH38" s="24"/>
      <c r="II38" s="24"/>
    </row>
    <row r="39" spans="1:243" s="23" customFormat="1" ht="36.75" customHeight="1">
      <c r="A39" s="64">
        <v>3.7</v>
      </c>
      <c r="B39" s="42" t="s">
        <v>87</v>
      </c>
      <c r="C39" s="44" t="s">
        <v>114</v>
      </c>
      <c r="D39" s="45">
        <v>1</v>
      </c>
      <c r="E39" s="37" t="s">
        <v>53</v>
      </c>
      <c r="F39" s="38"/>
      <c r="G39" s="39"/>
      <c r="H39" s="40"/>
      <c r="I39" s="38" t="s">
        <v>37</v>
      </c>
      <c r="J39" s="41">
        <f t="shared" si="0"/>
        <v>1</v>
      </c>
      <c r="K39" s="39" t="s">
        <v>38</v>
      </c>
      <c r="L39" s="39" t="s">
        <v>4</v>
      </c>
      <c r="M39" s="28"/>
      <c r="N39" s="27"/>
      <c r="O39" s="28"/>
      <c r="P39" s="28"/>
      <c r="Q39" s="27"/>
      <c r="R39" s="27"/>
      <c r="S39" s="29"/>
      <c r="T39" s="29"/>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1">
        <f t="shared" si="1"/>
        <v>0</v>
      </c>
      <c r="BB39" s="46">
        <f t="shared" si="2"/>
        <v>0</v>
      </c>
      <c r="BC39" s="47" t="str">
        <f t="shared" si="3"/>
        <v>INR Zero Only</v>
      </c>
      <c r="IA39" s="23">
        <v>2.4</v>
      </c>
      <c r="IB39" s="34" t="s">
        <v>87</v>
      </c>
      <c r="IC39" s="23" t="s">
        <v>75</v>
      </c>
      <c r="ID39" s="23">
        <v>1</v>
      </c>
      <c r="IE39" s="24" t="s">
        <v>53</v>
      </c>
      <c r="IF39" s="24"/>
      <c r="IG39" s="24"/>
      <c r="IH39" s="24"/>
      <c r="II39" s="24"/>
    </row>
    <row r="40" spans="1:243" s="23" customFormat="1" ht="44.25" customHeight="1">
      <c r="A40" s="64">
        <v>3.8</v>
      </c>
      <c r="B40" s="42" t="s">
        <v>88</v>
      </c>
      <c r="C40" s="44" t="s">
        <v>115</v>
      </c>
      <c r="D40" s="45">
        <v>1</v>
      </c>
      <c r="E40" s="37" t="s">
        <v>53</v>
      </c>
      <c r="F40" s="38"/>
      <c r="G40" s="39"/>
      <c r="H40" s="40"/>
      <c r="I40" s="38" t="s">
        <v>37</v>
      </c>
      <c r="J40" s="41">
        <f t="shared" si="0"/>
        <v>1</v>
      </c>
      <c r="K40" s="39" t="s">
        <v>38</v>
      </c>
      <c r="L40" s="39" t="s">
        <v>4</v>
      </c>
      <c r="M40" s="28"/>
      <c r="N40" s="27"/>
      <c r="O40" s="28"/>
      <c r="P40" s="28"/>
      <c r="Q40" s="27"/>
      <c r="R40" s="27"/>
      <c r="S40" s="29"/>
      <c r="T40" s="29"/>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1">
        <f t="shared" si="1"/>
        <v>0</v>
      </c>
      <c r="BB40" s="46">
        <f t="shared" si="2"/>
        <v>0</v>
      </c>
      <c r="BC40" s="47" t="str">
        <f t="shared" si="3"/>
        <v>INR Zero Only</v>
      </c>
      <c r="IA40" s="23">
        <v>2.5</v>
      </c>
      <c r="IB40" s="34" t="s">
        <v>88</v>
      </c>
      <c r="IC40" s="23" t="s">
        <v>76</v>
      </c>
      <c r="ID40" s="23">
        <v>1</v>
      </c>
      <c r="IE40" s="24" t="s">
        <v>53</v>
      </c>
      <c r="IF40" s="24"/>
      <c r="IG40" s="24"/>
      <c r="IH40" s="24"/>
      <c r="II40" s="24"/>
    </row>
    <row r="41" spans="1:243" s="23" customFormat="1" ht="36.75" customHeight="1">
      <c r="A41" s="64">
        <v>3.9</v>
      </c>
      <c r="B41" s="42" t="s">
        <v>89</v>
      </c>
      <c r="C41" s="44" t="s">
        <v>116</v>
      </c>
      <c r="D41" s="45">
        <v>1</v>
      </c>
      <c r="E41" s="37" t="s">
        <v>53</v>
      </c>
      <c r="F41" s="38"/>
      <c r="G41" s="39"/>
      <c r="H41" s="40"/>
      <c r="I41" s="38" t="s">
        <v>37</v>
      </c>
      <c r="J41" s="41">
        <f t="shared" si="0"/>
        <v>1</v>
      </c>
      <c r="K41" s="39" t="s">
        <v>38</v>
      </c>
      <c r="L41" s="39" t="s">
        <v>4</v>
      </c>
      <c r="M41" s="28"/>
      <c r="N41" s="27"/>
      <c r="O41" s="28"/>
      <c r="P41" s="28"/>
      <c r="Q41" s="27"/>
      <c r="R41" s="27"/>
      <c r="S41" s="29"/>
      <c r="T41" s="29"/>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1">
        <f t="shared" si="1"/>
        <v>0</v>
      </c>
      <c r="BB41" s="46">
        <f t="shared" si="2"/>
        <v>0</v>
      </c>
      <c r="BC41" s="47" t="str">
        <f t="shared" si="3"/>
        <v>INR Zero Only</v>
      </c>
      <c r="IA41" s="23">
        <v>2.6</v>
      </c>
      <c r="IB41" s="34" t="s">
        <v>89</v>
      </c>
      <c r="IC41" s="23" t="s">
        <v>77</v>
      </c>
      <c r="ID41" s="23">
        <v>1</v>
      </c>
      <c r="IE41" s="24" t="s">
        <v>53</v>
      </c>
      <c r="IF41" s="24"/>
      <c r="IG41" s="24"/>
      <c r="IH41" s="24"/>
      <c r="II41" s="24"/>
    </row>
    <row r="42" spans="1:243" s="23" customFormat="1" ht="32.25" customHeight="1">
      <c r="A42" s="64">
        <v>4</v>
      </c>
      <c r="B42" s="42" t="s">
        <v>90</v>
      </c>
      <c r="C42" s="44" t="s">
        <v>117</v>
      </c>
      <c r="D42" s="45">
        <v>1</v>
      </c>
      <c r="E42" s="37" t="s">
        <v>53</v>
      </c>
      <c r="F42" s="38"/>
      <c r="G42" s="39"/>
      <c r="H42" s="40"/>
      <c r="I42" s="38" t="s">
        <v>37</v>
      </c>
      <c r="J42" s="41">
        <f>IF(I42="Less(-)",-1,1)</f>
        <v>1</v>
      </c>
      <c r="K42" s="39" t="s">
        <v>38</v>
      </c>
      <c r="L42" s="39" t="s">
        <v>4</v>
      </c>
      <c r="M42" s="28"/>
      <c r="N42" s="27"/>
      <c r="O42" s="28"/>
      <c r="P42" s="28"/>
      <c r="Q42" s="27"/>
      <c r="R42" s="27"/>
      <c r="S42" s="29"/>
      <c r="T42" s="29"/>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1">
        <f>D42*M42</f>
        <v>0</v>
      </c>
      <c r="BB42" s="46">
        <f>D42*M42+N42+O42+P42+Q42+R42</f>
        <v>0</v>
      </c>
      <c r="BC42" s="47" t="str">
        <f>SpellNumber(L42,BB42)</f>
        <v>INR Zero Only</v>
      </c>
      <c r="IA42" s="23">
        <v>2.7</v>
      </c>
      <c r="IB42" s="34" t="s">
        <v>90</v>
      </c>
      <c r="IC42" s="23" t="s">
        <v>78</v>
      </c>
      <c r="ID42" s="23">
        <v>1</v>
      </c>
      <c r="IE42" s="24" t="s">
        <v>53</v>
      </c>
      <c r="IF42" s="24"/>
      <c r="IG42" s="24"/>
      <c r="IH42" s="24"/>
      <c r="II42" s="24"/>
    </row>
    <row r="43" spans="1:243" s="23" customFormat="1" ht="36" customHeight="1">
      <c r="A43" s="64">
        <v>4.1</v>
      </c>
      <c r="B43" s="36" t="s">
        <v>54</v>
      </c>
      <c r="C43" s="44" t="s">
        <v>127</v>
      </c>
      <c r="D43" s="45">
        <v>1</v>
      </c>
      <c r="E43" s="37" t="s">
        <v>53</v>
      </c>
      <c r="F43" s="38"/>
      <c r="G43" s="39"/>
      <c r="H43" s="40"/>
      <c r="I43" s="38" t="s">
        <v>37</v>
      </c>
      <c r="J43" s="41">
        <f>IF(I43="Less(-)",-1,1)</f>
        <v>1</v>
      </c>
      <c r="K43" s="39" t="s">
        <v>38</v>
      </c>
      <c r="L43" s="39" t="s">
        <v>4</v>
      </c>
      <c r="M43" s="28"/>
      <c r="N43" s="27"/>
      <c r="O43" s="28"/>
      <c r="P43" s="28"/>
      <c r="Q43" s="27"/>
      <c r="R43" s="27"/>
      <c r="S43" s="29"/>
      <c r="T43" s="29"/>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1">
        <f>D43*M43</f>
        <v>0</v>
      </c>
      <c r="BB43" s="46">
        <f>D43*M43+N43+O43+P43+Q43+R43</f>
        <v>0</v>
      </c>
      <c r="BC43" s="47" t="str">
        <f>SpellNumber(L43,BB43)</f>
        <v>INR Zero Only</v>
      </c>
      <c r="IA43" s="23">
        <v>2.8</v>
      </c>
      <c r="IB43" s="34" t="s">
        <v>54</v>
      </c>
      <c r="IC43" s="23" t="s">
        <v>79</v>
      </c>
      <c r="ID43" s="23">
        <v>1</v>
      </c>
      <c r="IE43" s="24" t="s">
        <v>53</v>
      </c>
      <c r="IF43" s="24"/>
      <c r="IG43" s="24"/>
      <c r="IH43" s="24"/>
      <c r="II43" s="24"/>
    </row>
    <row r="44" spans="1:243" s="23" customFormat="1" ht="33" customHeight="1">
      <c r="A44" s="64">
        <v>4.2</v>
      </c>
      <c r="B44" s="36" t="s">
        <v>56</v>
      </c>
      <c r="C44" s="44" t="s">
        <v>128</v>
      </c>
      <c r="D44" s="45">
        <v>1</v>
      </c>
      <c r="E44" s="37" t="s">
        <v>53</v>
      </c>
      <c r="F44" s="38"/>
      <c r="G44" s="39"/>
      <c r="H44" s="40"/>
      <c r="I44" s="38" t="s">
        <v>37</v>
      </c>
      <c r="J44" s="41">
        <f>IF(I44="Less(-)",-1,1)</f>
        <v>1</v>
      </c>
      <c r="K44" s="39" t="s">
        <v>38</v>
      </c>
      <c r="L44" s="39" t="s">
        <v>4</v>
      </c>
      <c r="M44" s="28"/>
      <c r="N44" s="27"/>
      <c r="O44" s="28"/>
      <c r="P44" s="28"/>
      <c r="Q44" s="27"/>
      <c r="R44" s="27"/>
      <c r="S44" s="29"/>
      <c r="T44" s="29"/>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1">
        <f>D44*M44</f>
        <v>0</v>
      </c>
      <c r="BB44" s="46">
        <f>D44*M44+N44+O44+P44+Q44+R44</f>
        <v>0</v>
      </c>
      <c r="BC44" s="47" t="str">
        <f>SpellNumber(L44,BB44)</f>
        <v>INR Zero Only</v>
      </c>
      <c r="IA44" s="23">
        <v>2.9</v>
      </c>
      <c r="IB44" s="34" t="s">
        <v>56</v>
      </c>
      <c r="IC44" s="23" t="s">
        <v>80</v>
      </c>
      <c r="ID44" s="23">
        <v>1</v>
      </c>
      <c r="IE44" s="24" t="s">
        <v>53</v>
      </c>
      <c r="IF44" s="24"/>
      <c r="IG44" s="24"/>
      <c r="IH44" s="24"/>
      <c r="II44" s="24"/>
    </row>
    <row r="45" spans="1:243" s="23" customFormat="1" ht="33" customHeight="1">
      <c r="A45" s="64">
        <v>4.3</v>
      </c>
      <c r="B45" s="36" t="s">
        <v>57</v>
      </c>
      <c r="C45" s="44" t="s">
        <v>129</v>
      </c>
      <c r="D45" s="45">
        <v>1</v>
      </c>
      <c r="E45" s="37" t="s">
        <v>53</v>
      </c>
      <c r="F45" s="38"/>
      <c r="G45" s="39"/>
      <c r="H45" s="40"/>
      <c r="I45" s="38" t="s">
        <v>37</v>
      </c>
      <c r="J45" s="41">
        <f>IF(I45="Less(-)",-1,1)</f>
        <v>1</v>
      </c>
      <c r="K45" s="39" t="s">
        <v>38</v>
      </c>
      <c r="L45" s="39" t="s">
        <v>4</v>
      </c>
      <c r="M45" s="28"/>
      <c r="N45" s="27"/>
      <c r="O45" s="28"/>
      <c r="P45" s="28"/>
      <c r="Q45" s="27"/>
      <c r="R45" s="27"/>
      <c r="S45" s="29"/>
      <c r="T45" s="29"/>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1">
        <f>D45*M45</f>
        <v>0</v>
      </c>
      <c r="BB45" s="46">
        <f>D45*M45+N45+O45+P45+Q45+R45</f>
        <v>0</v>
      </c>
      <c r="BC45" s="47" t="str">
        <f>SpellNumber(L45,BB45)</f>
        <v>INR Zero Only</v>
      </c>
      <c r="IA45" s="23">
        <v>3</v>
      </c>
      <c r="IB45" s="34" t="s">
        <v>57</v>
      </c>
      <c r="IC45" s="23" t="s">
        <v>81</v>
      </c>
      <c r="ID45" s="23">
        <v>1</v>
      </c>
      <c r="IE45" s="24" t="s">
        <v>53</v>
      </c>
      <c r="IF45" s="24"/>
      <c r="IG45" s="24"/>
      <c r="IH45" s="24"/>
      <c r="II45" s="24"/>
    </row>
    <row r="46" spans="1:243" s="23" customFormat="1" ht="33" customHeight="1">
      <c r="A46" s="64">
        <v>4.4</v>
      </c>
      <c r="B46" s="36" t="s">
        <v>91</v>
      </c>
      <c r="C46" s="44" t="s">
        <v>130</v>
      </c>
      <c r="D46" s="45">
        <v>1</v>
      </c>
      <c r="E46" s="37" t="s">
        <v>53</v>
      </c>
      <c r="F46" s="38"/>
      <c r="G46" s="39"/>
      <c r="H46" s="40"/>
      <c r="I46" s="38" t="s">
        <v>37</v>
      </c>
      <c r="J46" s="41">
        <f>IF(I46="Less(-)",-1,1)</f>
        <v>1</v>
      </c>
      <c r="K46" s="39" t="s">
        <v>38</v>
      </c>
      <c r="L46" s="39" t="s">
        <v>4</v>
      </c>
      <c r="M46" s="28"/>
      <c r="N46" s="27"/>
      <c r="O46" s="28"/>
      <c r="P46" s="28"/>
      <c r="Q46" s="27"/>
      <c r="R46" s="27"/>
      <c r="S46" s="29"/>
      <c r="T46" s="29"/>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1">
        <f>D46*M46</f>
        <v>0</v>
      </c>
      <c r="BB46" s="46">
        <f>D46*M46+N46+O46+P46+Q46+R46</f>
        <v>0</v>
      </c>
      <c r="BC46" s="47" t="str">
        <f>SpellNumber(L46,BB46)</f>
        <v>INR Zero Only</v>
      </c>
      <c r="IA46" s="23">
        <v>3.1</v>
      </c>
      <c r="IB46" s="34" t="s">
        <v>91</v>
      </c>
      <c r="IC46" s="23" t="s">
        <v>92</v>
      </c>
      <c r="ID46" s="23">
        <v>1</v>
      </c>
      <c r="IE46" s="24" t="s">
        <v>53</v>
      </c>
      <c r="IF46" s="24"/>
      <c r="IG46" s="24"/>
      <c r="IH46" s="24"/>
      <c r="II46" s="24"/>
    </row>
    <row r="47" spans="1:243" s="23" customFormat="1" ht="24.75" customHeight="1">
      <c r="A47" s="48" t="s">
        <v>41</v>
      </c>
      <c r="B47" s="48"/>
      <c r="C47" s="49"/>
      <c r="D47" s="43"/>
      <c r="E47" s="49"/>
      <c r="F47" s="49"/>
      <c r="G47" s="49"/>
      <c r="H47" s="50"/>
      <c r="I47" s="50"/>
      <c r="J47" s="50"/>
      <c r="K47" s="50"/>
      <c r="L47" s="49"/>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2">
        <f>SUM(BA13:BA46)</f>
        <v>0</v>
      </c>
      <c r="BB47" s="52">
        <f>SUM(BB13:BB46)</f>
        <v>0</v>
      </c>
      <c r="BC47" s="47" t="str">
        <f>SpellNumber($E$2,BB47)</f>
        <v>INR Zero Only</v>
      </c>
      <c r="IE47" s="24">
        <v>4</v>
      </c>
      <c r="IF47" s="24" t="s">
        <v>40</v>
      </c>
      <c r="IG47" s="24" t="s">
        <v>42</v>
      </c>
      <c r="IH47" s="24">
        <v>10</v>
      </c>
      <c r="II47" s="24" t="s">
        <v>36</v>
      </c>
    </row>
    <row r="48" spans="1:243" s="25" customFormat="1" ht="18" customHeight="1" hidden="1">
      <c r="A48" s="48" t="s">
        <v>43</v>
      </c>
      <c r="B48" s="48"/>
      <c r="C48" s="53"/>
      <c r="D48" s="54"/>
      <c r="E48" s="55" t="s">
        <v>44</v>
      </c>
      <c r="F48" s="56"/>
      <c r="G48" s="57"/>
      <c r="H48" s="58"/>
      <c r="I48" s="58"/>
      <c r="J48" s="58"/>
      <c r="K48" s="59"/>
      <c r="L48" s="60"/>
      <c r="M48" s="61" t="s">
        <v>45</v>
      </c>
      <c r="N48" s="58"/>
      <c r="O48" s="51"/>
      <c r="P48" s="51"/>
      <c r="Q48" s="51"/>
      <c r="R48" s="51"/>
      <c r="S48" s="51"/>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62">
        <f>IF(ISBLANK(F48),0,IF(E48="Excess (+)",ROUND(BA47+(BA47*F48),2),IF(E48="Less (-)",ROUND(BA47+(BA47*F48*(-1)),2),0)))</f>
        <v>0</v>
      </c>
      <c r="BB48" s="63">
        <f>ROUND(BA48,0)</f>
        <v>0</v>
      </c>
      <c r="BC48" s="47" t="str">
        <f>SpellNumber(L48,BB48)</f>
        <v> Zero Only</v>
      </c>
      <c r="IE48" s="26"/>
      <c r="IF48" s="26"/>
      <c r="IG48" s="26"/>
      <c r="IH48" s="26"/>
      <c r="II48" s="26"/>
    </row>
    <row r="49" spans="1:243" s="25" customFormat="1" ht="43.5" customHeight="1">
      <c r="A49" s="48" t="s">
        <v>46</v>
      </c>
      <c r="B49" s="48"/>
      <c r="C49" s="67" t="str">
        <f>SpellNumber($E$2,BB47)</f>
        <v>INR Zero Only</v>
      </c>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IE49" s="26"/>
      <c r="IF49" s="26"/>
      <c r="IG49" s="26"/>
      <c r="IH49" s="26"/>
      <c r="II49" s="26"/>
    </row>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3" ht="15"/>
    <row r="75" ht="15"/>
    <row r="76" ht="15"/>
    <row r="78" ht="15"/>
    <row r="79" ht="15"/>
    <row r="80" ht="15"/>
    <row r="81" ht="15"/>
    <row r="82" ht="15"/>
    <row r="83" ht="15"/>
    <row r="84" ht="15"/>
    <row r="85" ht="15"/>
    <row r="86" ht="15"/>
    <row r="87" ht="15"/>
    <row r="88" ht="15"/>
    <row r="89" ht="15"/>
    <row r="90" ht="15"/>
    <row r="93" ht="15"/>
    <row r="94" ht="15"/>
    <row r="95" ht="15"/>
    <row r="96" ht="15"/>
    <row r="97" ht="15"/>
    <row r="98" ht="15"/>
    <row r="99"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5" ht="15"/>
    <row r="146" ht="15"/>
  </sheetData>
  <sheetProtection password="E491" sheet="1"/>
  <mergeCells count="8">
    <mergeCell ref="A9:BC9"/>
    <mergeCell ref="C49:BC4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46">
      <formula1>"INR"</formula1>
    </dataValidation>
    <dataValidation type="decimal" allowBlank="1" showInputMessage="1" showErrorMessage="1" promptTitle="Basic Rate Entry" prompt="Please enter Basic Rate in Rupees for this item. " errorTitle="Invaid Entry" error="Only Numeric Values are allowed. " sqref="M13:M46">
      <formula1>0</formula1>
      <formula2>999999999999999</formula2>
    </dataValidation>
    <dataValidation allowBlank="1" showInputMessage="1" showErrorMessage="1" promptTitle="Addition / Deduction" prompt="Please Choose the correct One" sqref="J13:J46">
      <formula1>0</formula1>
      <formula2>0</formula2>
    </dataValidation>
    <dataValidation type="list" showErrorMessage="1" sqref="I13:I46">
      <formula1>"Excess(+),Less(-)"</formula1>
      <formula2>0</formula2>
    </dataValidation>
    <dataValidation allowBlank="1" showInputMessage="1" showErrorMessage="1" promptTitle="Itemcode/Make" prompt="Please enter text" sqref="C13:C4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6">
      <formula1>0</formula1>
      <formula2>999999999999999</formula2>
    </dataValidation>
    <dataValidation allowBlank="1" showInputMessage="1" showErrorMessage="1" promptTitle="Units" prompt="Please enter Units in text" sqref="E13:E46">
      <formula1>0</formula1>
      <formula2>0</formula2>
    </dataValidation>
    <dataValidation type="decimal" allowBlank="1" showInputMessage="1" showErrorMessage="1" promptTitle="Quantity" prompt="Please enter the Quantity for this item. " errorTitle="Invalid Entry" error="Only Numeric Values are allowed. " sqref="F13:F46">
      <formula1>0</formula1>
      <formula2>999999999999999</formula2>
    </dataValidation>
    <dataValidation type="list" allowBlank="1" showErrorMessage="1" sqref="K13:K46">
      <formula1>"Partial Conversion,Full Conversion"</formula1>
      <formula2>0</formula2>
    </dataValidation>
    <dataValidation type="decimal" allowBlank="1" showErrorMessage="1" errorTitle="Invalid Entry" error="Only Numeric Values are allowed. " sqref="A13:A4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2021-10-11T05:50:32Z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