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<sst xmlns="http://schemas.openxmlformats.org/spreadsheetml/2006/main" count="154" uniqueCount="68">
  <si>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</si>
  <si>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</si>
  <si>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</si>
  <si>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</si>
  <si>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</si>
  <si>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</si>
  <si>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</si>
  <si>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</si>
  <si>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</si>
  <si>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</si>
  <si>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</si>
  <si>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</si>
  <si>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</si>
  <si>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</si>
  <si>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</si>
  <si>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</si>
  <si>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</si>
  <si>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</si>
  <si>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</si>
  <si>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</si>
  <si>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</si>
  <si>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</si>
  <si>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</si>
  <si>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</si>
  <si>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</si>
  <si>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</si>
  <si>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</si>
  <si>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</si>
  <si>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</si>
  <si>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</si>
  <si>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</si>
  <si>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</si>
  <si>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</si>
  <si>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</si>
  <si>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</si>
  <si>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</si>
  <si>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</si>
  <si>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</si>
  <si>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</si>
  <si>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</si>
  <si>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</si>
  <si>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</si>
  <si>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</si>
  <si>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</si>
  <si>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</si>
  <si>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</si>
  <si>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</si>
  <si>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</si>
  <si>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</si>
  <si>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</si>
  <si>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ITEM2</t>
  </si>
  <si>
    <t>ITEM3</t>
  </si>
  <si>
    <t xml:space="preserve">Nos </t>
  </si>
  <si>
    <t>ITEM4</t>
  </si>
  <si>
    <t xml:space="preserve">
Name of Work:&lt; Supply &amp; Installation and Service Plan For An Integrated Online Chemical Ionization Mass Spectrometer Based On Proton Transfer Reaction Mass Time Of Flight Technology For Rapid Real-Time Measurements Of Compounds Present As Gases And In Aerosol In Ambient Air &gt;
 </t>
  </si>
  <si>
    <t>Supply &amp; Installation and Service Plan For An Integrated Online Chemical Ionization Mass Spectrometer Based On Proton Transfer Reaction Mass Time Of Flight Technology For Rapid Real-Time Measurements Of Compounds Present As Gases And In Aerosol In Ambient Air
(as per Technical details as given  below)</t>
  </si>
  <si>
    <t>Any other charges, if any (A)
(as per Technical details as given  below)</t>
  </si>
  <si>
    <t>Any other charges, if any (B)
(as per Technical details as given  below)</t>
  </si>
  <si>
    <t>Any other charges, if any (C)
(as per Technical details as given  below)</t>
  </si>
  <si>
    <t>Tender Inviting Authority: &lt; Director, IISER Mohali &gt;</t>
  </si>
  <si>
    <t>Any other charges, if any (D)
(as per Technical details as given  below)</t>
  </si>
  <si>
    <t>Any other charges, if any (E)
(as per Technical details as given  below)</t>
  </si>
  <si>
    <t>ITEM5</t>
  </si>
  <si>
    <t>ITEM6</t>
  </si>
  <si>
    <t>ITEM7</t>
  </si>
  <si>
    <t>Contract No:  &lt;IISERM(1490-2) 21/22-Pur-GTE &gt;</t>
  </si>
  <si>
    <r>
      <rPr>
        <b/>
        <sz val="11"/>
        <color indexed="8"/>
        <rFont val="Times New Roman"/>
        <family val="1"/>
      </rPr>
      <t>Supply &amp; Installation and Service Plan For An Integrated Online Chemical Ionization Mass Spectrometer Based On Proton Transfer Reaction Mass Time Of Flight Technology For Rapid Real-Time Measurements Of Compounds Present As Gases And In Aerosol In Ambient Air</t>
    </r>
    <r>
      <rPr>
        <sz val="11"/>
        <color indexed="8"/>
        <rFont val="Times New Roman"/>
        <family val="1"/>
      </rPr>
      <t xml:space="preserve">
(as per Technical details as given  below)</t>
    </r>
  </si>
  <si>
    <r>
      <rPr>
        <b/>
        <sz val="11"/>
        <color indexed="8"/>
        <rFont val="Times New Roman"/>
        <family val="1"/>
      </rPr>
      <t xml:space="preserve">CMC Charges per year (for a period of 6 years) </t>
    </r>
    <r>
      <rPr>
        <sz val="11"/>
        <color indexed="8"/>
        <rFont val="Times New Roman"/>
        <family val="1"/>
      </rPr>
      <t>towards 6-year complete system CMC plan post warranty (warranty period should also cover all consumables/parts as per CMC plan specified below). 
(as per Technical details and conditions, as given  in Annexure II)</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</si>
</sst>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7">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1"/>
      <color indexed="31"/>
      <name val="Arial"/>
      <family val="2"/>
    </font>
    <font>
      <b/>
      <sz val="11"/>
      <color indexed="16"/>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sz val="11"/>
      <color indexed="8"/>
      <name val="Nimbus"/>
      <family val="0"/>
    </font>
    <font>
      <b/>
      <sz val="11"/>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2"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4" fillId="0" borderId="13" xfId="59" applyNumberFormat="1" applyFont="1" applyFill="1" applyBorder="1" applyAlignment="1">
      <alignment horizontal="center" vertical="top"/>
      <protection/>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14" fillId="0" borderId="13" xfId="55" applyNumberFormat="1" applyFont="1" applyFill="1" applyBorder="1" applyAlignment="1" applyProtection="1">
      <alignment vertical="top"/>
      <protection/>
    </xf>
    <xf numFmtId="0" fontId="15" fillId="34" borderId="13" xfId="65" applyNumberFormat="1" applyFont="1" applyFill="1" applyBorder="1" applyAlignment="1" applyProtection="1">
      <alignment horizontal="center" vertical="center"/>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1" fillId="0" borderId="14" xfId="55" applyNumberFormat="1" applyFont="1" applyFill="1" applyBorder="1" applyAlignment="1">
      <alignment horizontal="center" vertical="center"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protection locked="0"/>
    </xf>
    <xf numFmtId="0" fontId="18" fillId="0" borderId="0" xfId="0" applyFont="1" applyBorder="1" applyAlignment="1">
      <alignment horizontal="center" vertical="center"/>
    </xf>
    <xf numFmtId="0" fontId="0" fillId="0" borderId="0" xfId="0" applyAlignment="1">
      <alignment/>
    </xf>
    <xf numFmtId="0" fontId="35" fillId="0" borderId="13" xfId="0" applyFont="1" applyFill="1" applyBorder="1" applyAlignment="1">
      <alignment horizontal="left" vertical="top" wrapText="1"/>
    </xf>
    <xf numFmtId="0" fontId="37" fillId="0" borderId="13" xfId="59" applyNumberFormat="1" applyFont="1" applyFill="1" applyBorder="1" applyAlignment="1">
      <alignment vertical="top" wrapText="1" readingOrder="1"/>
      <protection/>
    </xf>
    <xf numFmtId="2" fontId="0" fillId="0" borderId="13" xfId="0" applyNumberFormat="1" applyFont="1" applyFill="1" applyBorder="1" applyAlignment="1">
      <alignment horizontal="center" vertical="top" wrapText="1"/>
    </xf>
    <xf numFmtId="0" fontId="0" fillId="0" borderId="13" xfId="0" applyFont="1" applyFill="1" applyBorder="1" applyAlignment="1">
      <alignment horizontal="center" vertical="top"/>
    </xf>
    <xf numFmtId="0" fontId="35" fillId="0" borderId="0" xfId="0" applyFont="1" applyAlignment="1">
      <alignment vertical="top" wrapText="1"/>
    </xf>
    <xf numFmtId="0" fontId="35" fillId="0" borderId="13" xfId="0" applyFont="1" applyFill="1" applyBorder="1" applyAlignment="1">
      <alignment horizontal="justify" vertical="top" wrapText="1"/>
    </xf>
    <xf numFmtId="0" fontId="12" fillId="0" borderId="13" xfId="59" applyNumberFormat="1" applyFont="1" applyFill="1" applyBorder="1" applyAlignment="1">
      <alignment vertical="top"/>
      <protection/>
    </xf>
    <xf numFmtId="2" fontId="12" fillId="0" borderId="13" xfId="59" applyNumberFormat="1" applyFont="1" applyFill="1" applyBorder="1" applyAlignment="1">
      <alignment vertical="top"/>
      <protection/>
    </xf>
    <xf numFmtId="0" fontId="12" fillId="0" borderId="13" xfId="59" applyNumberFormat="1" applyFont="1" applyFill="1" applyBorder="1" applyAlignment="1" applyProtection="1">
      <alignment horizontal="center" vertical="center" wrapText="1"/>
      <protection locked="0"/>
    </xf>
    <xf numFmtId="0" fontId="15" fillId="34" borderId="13" xfId="59" applyNumberFormat="1" applyFont="1" applyFill="1" applyBorder="1" applyAlignment="1" applyProtection="1">
      <alignment vertical="center" wrapText="1"/>
      <protection locked="0"/>
    </xf>
    <xf numFmtId="0" fontId="12" fillId="0" borderId="13" xfId="59" applyNumberFormat="1" applyFont="1" applyFill="1" applyBorder="1" applyAlignment="1" applyProtection="1">
      <alignment vertical="center" wrapText="1"/>
      <protection/>
    </xf>
    <xf numFmtId="0" fontId="38" fillId="0" borderId="13" xfId="59" applyNumberFormat="1" applyFont="1" applyFill="1" applyBorder="1" applyAlignment="1">
      <alignment horizontal="right" vertical="top"/>
      <protection/>
    </xf>
    <xf numFmtId="0" fontId="12" fillId="0" borderId="13" xfId="59" applyNumberFormat="1" applyFont="1" applyFill="1" applyBorder="1" applyAlignment="1">
      <alignment horizontal="right" vertical="top"/>
      <protection/>
    </xf>
    <xf numFmtId="0" fontId="12" fillId="0" borderId="13" xfId="59" applyNumberFormat="1" applyFont="1" applyFill="1" applyBorder="1" applyAlignment="1">
      <alignment horizontal="center"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2114550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2"/>
  <sheetViews>
    <sheetView showGridLines="0" zoomScale="115" zoomScaleNormal="115" zoomScalePageLayoutView="0" workbookViewId="0" topLeftCell="A1">
      <selection activeCell="B15" sqref="B15"/>
    </sheetView>
  </sheetViews>
  <sheetFormatPr defaultColWidth="9.140625" defaultRowHeight="15"/>
  <cols>
    <col min="1" max="1" width="15.00390625" style="1" customWidth="1"/>
    <col min="2" max="2" width="63.8515625" style="1" customWidth="1"/>
    <col min="3" max="3" width="13.57421875" style="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53" t="str">
        <f>B2&amp;" BoQ"</f>
        <v>Item Wise BoQ</v>
      </c>
      <c r="B1" s="53"/>
      <c r="C1" s="53"/>
      <c r="D1" s="53"/>
      <c r="E1" s="53"/>
      <c r="F1" s="53"/>
      <c r="G1" s="53"/>
      <c r="H1" s="53"/>
      <c r="I1" s="53"/>
      <c r="J1" s="53"/>
      <c r="K1" s="53"/>
      <c r="L1" s="5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54" t="s">
        <v>59</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IE4" s="10"/>
      <c r="IF4" s="10"/>
      <c r="IG4" s="10"/>
      <c r="IH4" s="10"/>
      <c r="II4" s="10"/>
    </row>
    <row r="5" spans="1:243" s="9" customFormat="1" ht="41.25" customHeight="1">
      <c r="A5" s="55" t="s">
        <v>54</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IE5" s="10"/>
      <c r="IF5" s="10"/>
      <c r="IG5" s="10"/>
      <c r="IH5" s="10"/>
      <c r="II5" s="10"/>
    </row>
    <row r="6" spans="1:243" s="9" customFormat="1" ht="30" customHeight="1">
      <c r="A6" s="54" t="s">
        <v>65</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IE6" s="10"/>
      <c r="IF6" s="10"/>
      <c r="IG6" s="10"/>
      <c r="IH6" s="10"/>
      <c r="II6" s="10"/>
    </row>
    <row r="7" spans="1:243" s="9" customFormat="1" ht="29.25" customHeight="1" hidden="1">
      <c r="A7" s="56" t="s">
        <v>6</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IE7" s="10"/>
      <c r="IF7" s="10"/>
      <c r="IG7" s="10"/>
      <c r="IH7" s="10"/>
      <c r="II7" s="10"/>
    </row>
    <row r="8" spans="1:243" s="12" customFormat="1" ht="33.75" customHeight="1">
      <c r="A8" s="11" t="s">
        <v>7</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IE8" s="13"/>
      <c r="IF8" s="13"/>
      <c r="IG8" s="13"/>
      <c r="IH8" s="13"/>
      <c r="II8" s="13"/>
    </row>
    <row r="9" spans="1:243" s="14" customFormat="1" ht="61.5" customHeight="1">
      <c r="A9" s="52" t="s">
        <v>8</v>
      </c>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96" customHeight="1">
      <c r="A13" s="40">
        <v>1.1</v>
      </c>
      <c r="B13" s="60" t="s">
        <v>66</v>
      </c>
      <c r="C13" s="61" t="s">
        <v>49</v>
      </c>
      <c r="D13" s="62">
        <v>1</v>
      </c>
      <c r="E13" s="63" t="s">
        <v>36</v>
      </c>
      <c r="F13" s="36"/>
      <c r="G13" s="37"/>
      <c r="H13" s="38"/>
      <c r="I13" s="36" t="s">
        <v>37</v>
      </c>
      <c r="J13" s="39">
        <f aca="true" t="shared" si="0" ref="J13:J19">IF(I13="Less(-)",-1,1)</f>
        <v>1</v>
      </c>
      <c r="K13" s="37" t="s">
        <v>38</v>
      </c>
      <c r="L13" s="37"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 aca="true" t="shared" si="1" ref="BA13:BA19">D13*M13</f>
        <v>0</v>
      </c>
      <c r="BB13" s="41">
        <f aca="true" t="shared" si="2" ref="BB13:BB19">D13*M13+N13+O13+P13+Q13+R13</f>
        <v>0</v>
      </c>
      <c r="BC13" s="42" t="str">
        <f aca="true" t="shared" si="3" ref="BC13:BC19">SpellNumber(L13,BB13)</f>
        <v>INR Zero Only</v>
      </c>
      <c r="IA13" s="23">
        <v>1.1</v>
      </c>
      <c r="IB13" s="34" t="s">
        <v>55</v>
      </c>
      <c r="IC13" s="23" t="s">
        <v>49</v>
      </c>
      <c r="ID13" s="23">
        <v>1</v>
      </c>
      <c r="IE13" s="24" t="s">
        <v>36</v>
      </c>
      <c r="IF13" s="24" t="s">
        <v>39</v>
      </c>
      <c r="IG13" s="24" t="s">
        <v>35</v>
      </c>
      <c r="IH13" s="24">
        <v>123.223</v>
      </c>
      <c r="II13" s="24" t="s">
        <v>36</v>
      </c>
    </row>
    <row r="14" spans="1:243" s="23" customFormat="1" ht="70.5" customHeight="1">
      <c r="A14" s="40">
        <v>1.2</v>
      </c>
      <c r="B14" s="64" t="s">
        <v>67</v>
      </c>
      <c r="C14" s="61" t="s">
        <v>50</v>
      </c>
      <c r="D14" s="62">
        <v>6</v>
      </c>
      <c r="E14" s="63" t="s">
        <v>36</v>
      </c>
      <c r="F14" s="36"/>
      <c r="G14" s="37"/>
      <c r="H14" s="38"/>
      <c r="I14" s="36" t="s">
        <v>37</v>
      </c>
      <c r="J14" s="39">
        <f t="shared" si="0"/>
        <v>1</v>
      </c>
      <c r="K14" s="37" t="s">
        <v>38</v>
      </c>
      <c r="L14" s="37"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 t="shared" si="1"/>
        <v>0</v>
      </c>
      <c r="BB14" s="41">
        <f t="shared" si="2"/>
        <v>0</v>
      </c>
      <c r="BC14" s="42" t="str">
        <f t="shared" si="3"/>
        <v>INR Zero Only</v>
      </c>
      <c r="IB14" s="34"/>
      <c r="IE14" s="24"/>
      <c r="IF14" s="24"/>
      <c r="IG14" s="24"/>
      <c r="IH14" s="24"/>
      <c r="II14" s="24"/>
    </row>
    <row r="15" spans="1:243" s="23" customFormat="1" ht="35.25" customHeight="1">
      <c r="A15" s="40">
        <v>1.3</v>
      </c>
      <c r="B15" s="65" t="s">
        <v>56</v>
      </c>
      <c r="C15" s="61" t="s">
        <v>51</v>
      </c>
      <c r="D15" s="62">
        <v>1</v>
      </c>
      <c r="E15" s="63" t="s">
        <v>52</v>
      </c>
      <c r="F15" s="36"/>
      <c r="G15" s="37"/>
      <c r="H15" s="38"/>
      <c r="I15" s="36" t="s">
        <v>37</v>
      </c>
      <c r="J15" s="39">
        <f t="shared" si="0"/>
        <v>1</v>
      </c>
      <c r="K15" s="37" t="s">
        <v>38</v>
      </c>
      <c r="L15" s="37"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 t="shared" si="1"/>
        <v>0</v>
      </c>
      <c r="BB15" s="41">
        <f t="shared" si="2"/>
        <v>0</v>
      </c>
      <c r="BC15" s="42" t="str">
        <f t="shared" si="3"/>
        <v>INR Zero Only</v>
      </c>
      <c r="IB15" s="34"/>
      <c r="IE15" s="24"/>
      <c r="IF15" s="24"/>
      <c r="IG15" s="24"/>
      <c r="IH15" s="24"/>
      <c r="II15" s="24"/>
    </row>
    <row r="16" spans="1:243" s="23" customFormat="1" ht="36.75" customHeight="1">
      <c r="A16" s="40">
        <v>1.4</v>
      </c>
      <c r="B16" s="65" t="s">
        <v>57</v>
      </c>
      <c r="C16" s="61" t="s">
        <v>53</v>
      </c>
      <c r="D16" s="62">
        <v>1</v>
      </c>
      <c r="E16" s="63" t="s">
        <v>52</v>
      </c>
      <c r="F16" s="36"/>
      <c r="G16" s="37"/>
      <c r="H16" s="38"/>
      <c r="I16" s="36" t="s">
        <v>37</v>
      </c>
      <c r="J16" s="39">
        <f t="shared" si="0"/>
        <v>1</v>
      </c>
      <c r="K16" s="37" t="s">
        <v>38</v>
      </c>
      <c r="L16" s="37"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 t="shared" si="1"/>
        <v>0</v>
      </c>
      <c r="BB16" s="41">
        <f t="shared" si="2"/>
        <v>0</v>
      </c>
      <c r="BC16" s="42" t="str">
        <f t="shared" si="3"/>
        <v>INR Zero Only</v>
      </c>
      <c r="IB16" s="34"/>
      <c r="IE16" s="24"/>
      <c r="IF16" s="24"/>
      <c r="IG16" s="24"/>
      <c r="IH16" s="24"/>
      <c r="II16" s="24"/>
    </row>
    <row r="17" spans="1:243" s="23" customFormat="1" ht="33.75" customHeight="1">
      <c r="A17" s="40">
        <v>1.5</v>
      </c>
      <c r="B17" s="65" t="s">
        <v>58</v>
      </c>
      <c r="C17" s="61" t="s">
        <v>62</v>
      </c>
      <c r="D17" s="62">
        <v>1</v>
      </c>
      <c r="E17" s="63" t="s">
        <v>52</v>
      </c>
      <c r="F17" s="36"/>
      <c r="G17" s="37"/>
      <c r="H17" s="38"/>
      <c r="I17" s="36" t="s">
        <v>37</v>
      </c>
      <c r="J17" s="39">
        <f t="shared" si="0"/>
        <v>1</v>
      </c>
      <c r="K17" s="37" t="s">
        <v>38</v>
      </c>
      <c r="L17" s="37"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 t="shared" si="1"/>
        <v>0</v>
      </c>
      <c r="BB17" s="41">
        <f t="shared" si="2"/>
        <v>0</v>
      </c>
      <c r="BC17" s="42" t="str">
        <f t="shared" si="3"/>
        <v>INR Zero Only</v>
      </c>
      <c r="IA17" s="23">
        <v>1.2</v>
      </c>
      <c r="IB17" s="34" t="s">
        <v>56</v>
      </c>
      <c r="IC17" s="23" t="s">
        <v>50</v>
      </c>
      <c r="ID17" s="23">
        <v>1</v>
      </c>
      <c r="IE17" s="24" t="s">
        <v>52</v>
      </c>
      <c r="IF17" s="24"/>
      <c r="IG17" s="24"/>
      <c r="IH17" s="24"/>
      <c r="II17" s="24"/>
    </row>
    <row r="18" spans="1:243" s="23" customFormat="1" ht="36" customHeight="1">
      <c r="A18" s="40">
        <v>1.6</v>
      </c>
      <c r="B18" s="65" t="s">
        <v>60</v>
      </c>
      <c r="C18" s="61" t="s">
        <v>63</v>
      </c>
      <c r="D18" s="62">
        <v>1</v>
      </c>
      <c r="E18" s="63" t="s">
        <v>52</v>
      </c>
      <c r="F18" s="36"/>
      <c r="G18" s="37"/>
      <c r="H18" s="38"/>
      <c r="I18" s="36" t="s">
        <v>37</v>
      </c>
      <c r="J18" s="39">
        <f t="shared" si="0"/>
        <v>1</v>
      </c>
      <c r="K18" s="37" t="s">
        <v>38</v>
      </c>
      <c r="L18" s="37" t="s">
        <v>4</v>
      </c>
      <c r="M18" s="28"/>
      <c r="N18" s="27"/>
      <c r="O18" s="28"/>
      <c r="P18" s="28"/>
      <c r="Q18" s="27"/>
      <c r="R18" s="27"/>
      <c r="S18" s="29"/>
      <c r="T18" s="29"/>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1">
        <f t="shared" si="1"/>
        <v>0</v>
      </c>
      <c r="BB18" s="41">
        <f t="shared" si="2"/>
        <v>0</v>
      </c>
      <c r="BC18" s="42" t="str">
        <f t="shared" si="3"/>
        <v>INR Zero Only</v>
      </c>
      <c r="IA18" s="23">
        <v>1.3</v>
      </c>
      <c r="IB18" s="34" t="s">
        <v>57</v>
      </c>
      <c r="IC18" s="23" t="s">
        <v>51</v>
      </c>
      <c r="ID18" s="23">
        <v>1</v>
      </c>
      <c r="IE18" s="24" t="s">
        <v>52</v>
      </c>
      <c r="IF18" s="24"/>
      <c r="IG18" s="24"/>
      <c r="IH18" s="24"/>
      <c r="II18" s="24"/>
    </row>
    <row r="19" spans="1:243" s="23" customFormat="1" ht="32.25" customHeight="1">
      <c r="A19" s="40">
        <v>1.7</v>
      </c>
      <c r="B19" s="65" t="s">
        <v>61</v>
      </c>
      <c r="C19" s="61" t="s">
        <v>64</v>
      </c>
      <c r="D19" s="62">
        <v>1</v>
      </c>
      <c r="E19" s="63" t="s">
        <v>52</v>
      </c>
      <c r="F19" s="36"/>
      <c r="G19" s="37"/>
      <c r="H19" s="38"/>
      <c r="I19" s="36" t="s">
        <v>37</v>
      </c>
      <c r="J19" s="39">
        <f t="shared" si="0"/>
        <v>1</v>
      </c>
      <c r="K19" s="37" t="s">
        <v>38</v>
      </c>
      <c r="L19" s="37" t="s">
        <v>4</v>
      </c>
      <c r="M19" s="28"/>
      <c r="N19" s="27"/>
      <c r="O19" s="28"/>
      <c r="P19" s="28"/>
      <c r="Q19" s="27"/>
      <c r="R19" s="27"/>
      <c r="S19" s="29"/>
      <c r="T19" s="29"/>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1">
        <f t="shared" si="1"/>
        <v>0</v>
      </c>
      <c r="BB19" s="41">
        <f t="shared" si="2"/>
        <v>0</v>
      </c>
      <c r="BC19" s="42" t="str">
        <f t="shared" si="3"/>
        <v>INR Zero Only</v>
      </c>
      <c r="IA19" s="23">
        <v>1.4</v>
      </c>
      <c r="IB19" s="34" t="s">
        <v>58</v>
      </c>
      <c r="IC19" s="23" t="s">
        <v>53</v>
      </c>
      <c r="ID19" s="23">
        <v>1</v>
      </c>
      <c r="IE19" s="24" t="s">
        <v>52</v>
      </c>
      <c r="IF19" s="24"/>
      <c r="IG19" s="24"/>
      <c r="IH19" s="24"/>
      <c r="II19" s="24"/>
    </row>
    <row r="20" spans="1:243" s="23" customFormat="1" ht="24.75" customHeight="1">
      <c r="A20" s="43" t="s">
        <v>41</v>
      </c>
      <c r="B20" s="43"/>
      <c r="C20" s="44"/>
      <c r="D20" s="40"/>
      <c r="E20" s="44"/>
      <c r="F20" s="44"/>
      <c r="G20" s="44"/>
      <c r="H20" s="66"/>
      <c r="I20" s="66"/>
      <c r="J20" s="66"/>
      <c r="K20" s="66"/>
      <c r="L20" s="44"/>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67">
        <f>SUM(BA13:BA17)</f>
        <v>0</v>
      </c>
      <c r="BB20" s="67">
        <f>SUM(BB13:BB17)</f>
        <v>0</v>
      </c>
      <c r="BC20" s="42" t="str">
        <f>SpellNumber($E$2,BB20)</f>
        <v>INR Zero Only</v>
      </c>
      <c r="IE20" s="24">
        <v>4</v>
      </c>
      <c r="IF20" s="24" t="s">
        <v>40</v>
      </c>
      <c r="IG20" s="24" t="s">
        <v>42</v>
      </c>
      <c r="IH20" s="24">
        <v>10</v>
      </c>
      <c r="II20" s="24" t="s">
        <v>36</v>
      </c>
    </row>
    <row r="21" spans="1:243" s="25" customFormat="1" ht="6.75" customHeight="1" hidden="1">
      <c r="A21" s="43" t="s">
        <v>43</v>
      </c>
      <c r="B21" s="43"/>
      <c r="C21" s="46"/>
      <c r="D21" s="68"/>
      <c r="E21" s="69" t="s">
        <v>44</v>
      </c>
      <c r="F21" s="47"/>
      <c r="G21" s="48"/>
      <c r="H21" s="49"/>
      <c r="I21" s="49"/>
      <c r="J21" s="49"/>
      <c r="K21" s="50"/>
      <c r="L21" s="51"/>
      <c r="M21" s="70" t="s">
        <v>45</v>
      </c>
      <c r="N21" s="49"/>
      <c r="O21" s="45"/>
      <c r="P21" s="45"/>
      <c r="Q21" s="45"/>
      <c r="R21" s="45"/>
      <c r="S21" s="45"/>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71">
        <f>IF(ISBLANK(F21),0,IF(E21="Excess (+)",ROUND(BA20+(BA20*F21),2),IF(E21="Less (-)",ROUND(BA20+(BA20*F21*(-1)),2),0)))</f>
        <v>0</v>
      </c>
      <c r="BB21" s="72">
        <f>ROUND(BA21,0)</f>
        <v>0</v>
      </c>
      <c r="BC21" s="42" t="str">
        <f>SpellNumber(L21,BB21)</f>
        <v> Zero Only</v>
      </c>
      <c r="IE21" s="26"/>
      <c r="IF21" s="26"/>
      <c r="IG21" s="26"/>
      <c r="IH21" s="26"/>
      <c r="II21" s="26"/>
    </row>
    <row r="22" spans="1:243" s="25" customFormat="1" ht="43.5" customHeight="1">
      <c r="A22" s="43" t="s">
        <v>46</v>
      </c>
      <c r="B22" s="43"/>
      <c r="C22" s="73" t="str">
        <f>SpellNumber($E$2,BB20)</f>
        <v>INR Zero Only</v>
      </c>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IE22" s="26"/>
      <c r="IF22" s="26"/>
      <c r="IG22" s="26"/>
      <c r="IH22" s="26"/>
      <c r="II22" s="26"/>
    </row>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7" ht="15"/>
    <row r="58" ht="15"/>
    <row r="59" ht="15"/>
    <row r="60" ht="15"/>
    <row r="61" ht="15"/>
    <row r="62" ht="15"/>
    <row r="63" ht="15"/>
    <row r="64" ht="15"/>
    <row r="65" ht="15"/>
    <row r="66" ht="15"/>
    <row r="67" ht="15"/>
    <row r="68" ht="15"/>
    <row r="69" ht="15"/>
    <row r="70" ht="15"/>
    <row r="71" ht="15"/>
    <row r="72" ht="15"/>
  </sheetData>
  <sheetProtection password="E491" sheet="1"/>
  <mergeCells count="8">
    <mergeCell ref="A9:BC9"/>
    <mergeCell ref="C22:BC22"/>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ErrorMessage="1" errorTitle="Invalid Entry" error="Only Numeric Values are allowed. " sqref="A13:A19">
      <formula1>0</formula1>
      <formula2>999999999999999</formula2>
    </dataValidation>
    <dataValidation type="list" allowBlank="1" showInputMessage="1" showErrorMessage="1" sqref="L13:L19">
      <formula1>"INR"</formula1>
    </dataValidation>
    <dataValidation type="decimal" allowBlank="1" showInputMessage="1" showErrorMessage="1" promptTitle="Basic Rate Entry" prompt="Please enter Basic Rate in Rupees for this item. " errorTitle="Invaid Entry" error="Only Numeric Values are allowed. " sqref="M13:M19">
      <formula1>0</formula1>
      <formula2>999999999999999</formula2>
    </dataValidation>
    <dataValidation allowBlank="1" showInputMessage="1" showErrorMessage="1" promptTitle="Addition / Deduction" prompt="Please Choose the correct One" sqref="J13:J19">
      <formula1>0</formula1>
      <formula2>0</formula2>
    </dataValidation>
    <dataValidation type="list" showErrorMessage="1" sqref="I13:I19">
      <formula1>"Excess(+),Less(-)"</formula1>
      <formula2>0</formula2>
    </dataValidation>
    <dataValidation allowBlank="1" showInputMessage="1" showErrorMessage="1" promptTitle="Itemcode/Make" prompt="Please enter text" sqref="C13:C19">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formula1>0</formula1>
      <formula2>0</formula2>
    </dataValidation>
    <dataValidation type="decimal" allowBlank="1" showInputMessage="1" showErrorMessage="1" promptTitle="Quantity" prompt="Please enter the Quantity for this item. " errorTitle="Invalid Entry" error="Only Numeric Values are allowed. " sqref="F13:F19">
      <formula1>0</formula1>
      <formula2>999999999999999</formula2>
    </dataValidation>
    <dataValidation type="list" allowBlank="1" showErrorMessage="1" sqref="K13:K19">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58" t="s">
        <v>47</v>
      </c>
      <c r="F6" s="58"/>
      <c r="G6" s="58"/>
      <c r="H6" s="58"/>
      <c r="I6" s="58"/>
      <c r="J6" s="58"/>
      <c r="K6" s="58"/>
    </row>
    <row r="7" spans="5:11" ht="15">
      <c r="E7" s="59"/>
      <c r="F7" s="59"/>
      <c r="G7" s="59"/>
      <c r="H7" s="59"/>
      <c r="I7" s="59"/>
      <c r="J7" s="59"/>
      <c r="K7" s="59"/>
    </row>
    <row r="8" spans="5:11" ht="15">
      <c r="E8" s="59"/>
      <c r="F8" s="59"/>
      <c r="G8" s="59"/>
      <c r="H8" s="59"/>
      <c r="I8" s="59"/>
      <c r="J8" s="59"/>
      <c r="K8" s="59"/>
    </row>
    <row r="9" spans="5:11" ht="15">
      <c r="E9" s="59"/>
      <c r="F9" s="59"/>
      <c r="G9" s="59"/>
      <c r="H9" s="59"/>
      <c r="I9" s="59"/>
      <c r="J9" s="59"/>
      <c r="K9" s="59"/>
    </row>
    <row r="10" spans="5:11" ht="15">
      <c r="E10" s="59"/>
      <c r="F10" s="59"/>
      <c r="G10" s="59"/>
      <c r="H10" s="59"/>
      <c r="I10" s="59"/>
      <c r="J10" s="59"/>
      <c r="K10" s="59"/>
    </row>
    <row r="11" spans="5:11" ht="15">
      <c r="E11" s="59"/>
      <c r="F11" s="59"/>
      <c r="G11" s="59"/>
      <c r="H11" s="59"/>
      <c r="I11" s="59"/>
      <c r="J11" s="59"/>
      <c r="K11" s="59"/>
    </row>
    <row r="12" spans="5:11" ht="15">
      <c r="E12" s="59"/>
      <c r="F12" s="59"/>
      <c r="G12" s="59"/>
      <c r="H12" s="59"/>
      <c r="I12" s="59"/>
      <c r="J12" s="59"/>
      <c r="K12" s="59"/>
    </row>
    <row r="13" spans="5:11" ht="15">
      <c r="E13" s="59"/>
      <c r="F13" s="59"/>
      <c r="G13" s="59"/>
      <c r="H13" s="59"/>
      <c r="I13" s="59"/>
      <c r="J13" s="59"/>
      <c r="K13" s="59"/>
    </row>
    <row r="14" spans="5:11" ht="15">
      <c r="E14" s="59"/>
      <c r="F14" s="59"/>
      <c r="G14" s="59"/>
      <c r="H14" s="59"/>
      <c r="I14" s="59"/>
      <c r="J14" s="59"/>
      <c r="K14" s="5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2021-10-05T06:41:37Z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