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<sst xmlns="http://schemas.openxmlformats.org/spreadsheetml/2006/main" count="295" uniqueCount="107">
  <si>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</si>
  <si>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</si>
  <si>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</si>
  <si>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</si>
  <si>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</si>
  <si>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</si>
  <si>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</si>
  <si>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</si>
  <si>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</si>
  <si>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</si>
  <si>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</si>
  <si>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</si>
  <si>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</si>
  <si>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</si>
  <si>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</si>
  <si>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</si>
  <si>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</si>
  <si>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</si>
  <si>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</si>
  <si>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</si>
  <si>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</si>
  <si>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</si>
  <si>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</si>
  <si>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</si>
  <si>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</si>
  <si>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</si>
  <si>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</si>
  <si>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</si>
  <si>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</si>
  <si>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</si>
  <si>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</si>
  <si>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</si>
  <si>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</si>
  <si>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</si>
  <si>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</si>
  <si>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</si>
  <si>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</si>
  <si>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</si>
  <si>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</si>
  <si>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</si>
  <si>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</si>
  <si>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</si>
  <si>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</si>
  <si>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</si>
  <si>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</si>
  <si>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</si>
  <si>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</si>
  <si>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</si>
  <si>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</si>
  <si>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</si>
  <si>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</si>
  <si>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</si>
  <si>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</si>
  <si>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PVC connection 1m SS branded (Make: Viking Or equivalent)</t>
  </si>
  <si>
    <t>PVC connection 1.5' SS branded (Make: Viking Or equivalent)</t>
  </si>
  <si>
    <t>Jet (Make: RADISON/ROMA)</t>
  </si>
  <si>
    <t>Sheet cover (Make: CERA)</t>
  </si>
  <si>
    <t>PVC ball cock with long rod (Make: Cera/SUPER FLOOR)</t>
  </si>
  <si>
    <t>Socket GI 1/2" (Make: SVW/Unik)</t>
  </si>
  <si>
    <t>Hexa nipple GI 1/2" (Make: SVW/Unik)</t>
  </si>
  <si>
    <t>PVC connection for sower handle</t>
  </si>
  <si>
    <t>CP Hinges for seat cover- set</t>
  </si>
  <si>
    <t>Pipe wrench 14” (Make: Taparia/Hira)</t>
  </si>
  <si>
    <t>pipe wrench 18” (Make: Taparia/Hira)</t>
  </si>
  <si>
    <t>PVC ball for 2” brass ball cock (Make: Viking/ VALENT)</t>
  </si>
  <si>
    <t>SS rod for 2” ball cock</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</si>
  <si>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</si>
  <si>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</si>
  <si>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</si>
  <si>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</si>
  <si>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</si>
  <si>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</si>
  <si>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</si>
  <si>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</si>
  <si>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</si>
  <si>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</si>
  <si>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</si>
  <si>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</si>
  <si>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</si>
  <si>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</si>
  <si>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</si>
  <si>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</si>
  <si>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</si>
  <si>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</si>
  <si>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</si>
  <si>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Pillar cock mixture for wash basin (Make: Jaquar/ ESS)</t>
  </si>
  <si>
    <t>Spindle (Make: Jaquar/ESSCO/ SEIKO)</t>
  </si>
  <si>
    <t>Name of Work: &lt; Supply &amp; Installation of Video Conferences System &gt;</t>
  </si>
  <si>
    <t>Contract No:  &lt;IISERM(1506)21/22Pur &gt;</t>
  </si>
  <si>
    <t xml:space="preserve">Supply &amp; Installation of Video Conferences System
(Technical Specification as given below)
</t>
  </si>
  <si>
    <t>Other Charges if any (A)</t>
  </si>
  <si>
    <t>Other Charges if any (C)</t>
  </si>
  <si>
    <t>Other Charges if any (D)</t>
  </si>
  <si>
    <t>Other Charges if any (B)</t>
  </si>
  <si>
    <t>CAMERA
(Technical Specification as given below)</t>
  </si>
  <si>
    <t>Speaker
(Technical Specification as given below)</t>
  </si>
  <si>
    <t>MIC POD
(Technical Specification as given below)</t>
  </si>
  <si>
    <t>REMOTE CONTROL
(Technical Specification as given below)</t>
  </si>
  <si>
    <t>DISPLAY HUB
(Technical Specification as given below)</t>
  </si>
  <si>
    <t>COMPATIBILITY AND INTEGRATIONS
(Technical Specification as given below)</t>
  </si>
  <si>
    <t>CABLES / POWER
(Technical Specification as given below)</t>
  </si>
  <si>
    <t>RIGHTSENSE TECHNOLOGIES
(Technical Specification as given below)</t>
  </si>
  <si>
    <t>Speaker Specification
(Technical Specification as given below)</t>
  </si>
  <si>
    <t>ACCESSORIES
a)   Speaker
(Technical Specification as given below)</t>
  </si>
  <si>
    <t>ACCESSORIES
b)   Mic Pod
(Technical Specification as given below)</t>
  </si>
  <si>
    <t>ACCESSORIES
c)   Optional Mic Pod Hub
(Technical Specification as given below)</t>
  </si>
  <si>
    <t>ACCESSORIES
d)   Optional Mounting kit
(Technical Specification as given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</si>
</sst>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27"/>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4" borderId="11" xfId="59" applyNumberFormat="1" applyFont="1" applyFill="1" applyBorder="1" applyAlignment="1" applyProtection="1">
      <alignment vertical="center" wrapText="1"/>
      <protection locked="0"/>
    </xf>
    <xf numFmtId="0" fontId="18" fillId="34" borderId="11" xfId="65" applyNumberFormat="1" applyFont="1" applyFill="1" applyBorder="1" applyAlignment="1" applyProtection="1">
      <alignment horizontal="center" vertical="center"/>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4"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7" fillId="36" borderId="11" xfId="55" applyNumberFormat="1" applyFont="1" applyFill="1" applyBorder="1" applyAlignment="1">
      <alignment horizontal="center" vertical="top" wrapText="1"/>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0" xfId="59" applyNumberFormat="1" applyFont="1" applyFill="1" applyBorder="1" applyAlignment="1">
      <alignment horizontal="center" vertical="top"/>
      <protection/>
    </xf>
    <xf numFmtId="0" fontId="4" fillId="0" borderId="18" xfId="59" applyNumberFormat="1" applyFont="1" applyFill="1" applyBorder="1" applyAlignment="1">
      <alignment vertical="top" wrapText="1"/>
      <protection/>
    </xf>
    <xf numFmtId="0" fontId="4" fillId="0" borderId="19" xfId="59" applyNumberFormat="1" applyFont="1" applyFill="1" applyBorder="1" applyAlignment="1">
      <alignment horizontal="center" vertical="top"/>
      <protection/>
    </xf>
    <xf numFmtId="0" fontId="23" fillId="0" borderId="19" xfId="59" applyNumberFormat="1" applyFont="1" applyFill="1" applyBorder="1" applyAlignment="1">
      <alignment vertical="top" wrapText="1"/>
      <protection/>
    </xf>
    <xf numFmtId="0" fontId="24" fillId="0" borderId="19" xfId="59" applyNumberFormat="1" applyFont="1" applyFill="1" applyBorder="1" applyAlignment="1">
      <alignment vertical="top" wrapText="1" readingOrder="1"/>
      <protection/>
    </xf>
    <xf numFmtId="173" fontId="4" fillId="0" borderId="19" xfId="59" applyNumberFormat="1" applyFont="1" applyFill="1" applyBorder="1" applyAlignment="1">
      <alignment vertical="top" readingOrder="1"/>
      <protection/>
    </xf>
    <xf numFmtId="2" fontId="7" fillId="0" borderId="19" xfId="57" applyNumberFormat="1" applyFont="1" applyFill="1" applyBorder="1" applyAlignment="1">
      <alignment horizontal="right" vertical="top"/>
      <protection/>
    </xf>
    <xf numFmtId="0" fontId="4" fillId="0" borderId="19" xfId="59" applyNumberFormat="1" applyFont="1" applyFill="1" applyBorder="1" applyAlignment="1">
      <alignment vertical="top" wrapText="1"/>
      <protection/>
    </xf>
    <xf numFmtId="0" fontId="25" fillId="0" borderId="19"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3"/>
  <sheetViews>
    <sheetView showGridLines="0" zoomScale="85" zoomScaleNormal="85" zoomScalePageLayoutView="0" workbookViewId="0" topLeftCell="A1">
      <selection activeCell="D27" sqref="D27"/>
    </sheetView>
  </sheetViews>
  <sheetFormatPr defaultColWidth="9.140625" defaultRowHeight="15"/>
  <cols>
    <col min="1" max="1" width="12.7109375" style="1" customWidth="1"/>
    <col min="2" max="2" width="55.140625" style="1" customWidth="1"/>
    <col min="3" max="3" width="9.140625" style="1" customWidth="1"/>
    <col min="4" max="4" width="12.421875" style="58"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1" t="str">
        <f>B2&amp;" BoQ"</f>
        <v>Item Wise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6"/>
      <c r="IE3" s="6"/>
      <c r="IF3" s="6"/>
      <c r="IG3" s="6"/>
      <c r="IH3" s="6"/>
      <c r="II3" s="6"/>
    </row>
    <row r="4" spans="1:243" s="9" customFormat="1" ht="30" customHeight="1">
      <c r="A4" s="62" t="s">
        <v>51</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 customHeight="1">
      <c r="A5" s="62" t="s">
        <v>87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 customHeight="1">
      <c r="A6" s="62" t="s">
        <v>88</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6</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33.75" customHeight="1">
      <c r="A8" s="11" t="s">
        <v>7</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3"/>
      <c r="IF8" s="13"/>
      <c r="IG8" s="13"/>
      <c r="IH8" s="13"/>
      <c r="II8" s="13"/>
    </row>
    <row r="9" spans="1:243" s="14" customFormat="1" ht="61.5" customHeight="1">
      <c r="A9" s="59" t="s">
        <v>8</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66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67">
        <v>2</v>
      </c>
      <c r="C12" s="67">
        <v>3</v>
      </c>
      <c r="D12" s="67">
        <v>4</v>
      </c>
      <c r="E12" s="67">
        <v>5</v>
      </c>
      <c r="F12" s="67">
        <v>6</v>
      </c>
      <c r="G12" s="67">
        <v>7</v>
      </c>
      <c r="H12" s="67">
        <v>8</v>
      </c>
      <c r="I12" s="67">
        <v>9</v>
      </c>
      <c r="J12" s="67">
        <v>10</v>
      </c>
      <c r="K12" s="67">
        <v>11</v>
      </c>
      <c r="L12" s="67">
        <v>12</v>
      </c>
      <c r="M12" s="67">
        <v>7</v>
      </c>
      <c r="N12" s="67">
        <v>8</v>
      </c>
      <c r="O12" s="67">
        <v>9</v>
      </c>
      <c r="P12" s="67">
        <v>10</v>
      </c>
      <c r="Q12" s="67">
        <v>11</v>
      </c>
      <c r="R12" s="67">
        <v>12</v>
      </c>
      <c r="S12" s="67">
        <v>13</v>
      </c>
      <c r="T12" s="67">
        <v>14</v>
      </c>
      <c r="U12" s="67">
        <v>21</v>
      </c>
      <c r="V12" s="67">
        <v>22</v>
      </c>
      <c r="W12" s="67">
        <v>23</v>
      </c>
      <c r="X12" s="67">
        <v>24</v>
      </c>
      <c r="Y12" s="67">
        <v>25</v>
      </c>
      <c r="Z12" s="67">
        <v>26</v>
      </c>
      <c r="AA12" s="67">
        <v>27</v>
      </c>
      <c r="AB12" s="67">
        <v>28</v>
      </c>
      <c r="AC12" s="67">
        <v>29</v>
      </c>
      <c r="AD12" s="67">
        <v>30</v>
      </c>
      <c r="AE12" s="67">
        <v>31</v>
      </c>
      <c r="AF12" s="67">
        <v>32</v>
      </c>
      <c r="AG12" s="67">
        <v>33</v>
      </c>
      <c r="AH12" s="67">
        <v>34</v>
      </c>
      <c r="AI12" s="67">
        <v>35</v>
      </c>
      <c r="AJ12" s="67">
        <v>36</v>
      </c>
      <c r="AK12" s="67">
        <v>37</v>
      </c>
      <c r="AL12" s="67">
        <v>38</v>
      </c>
      <c r="AM12" s="67">
        <v>39</v>
      </c>
      <c r="AN12" s="67">
        <v>40</v>
      </c>
      <c r="AO12" s="67">
        <v>41</v>
      </c>
      <c r="AP12" s="67">
        <v>42</v>
      </c>
      <c r="AQ12" s="67">
        <v>43</v>
      </c>
      <c r="AR12" s="67">
        <v>44</v>
      </c>
      <c r="AS12" s="67">
        <v>45</v>
      </c>
      <c r="AT12" s="67">
        <v>46</v>
      </c>
      <c r="AU12" s="67">
        <v>47</v>
      </c>
      <c r="AV12" s="67">
        <v>48</v>
      </c>
      <c r="AW12" s="67">
        <v>49</v>
      </c>
      <c r="AX12" s="67">
        <v>50</v>
      </c>
      <c r="AY12" s="67">
        <v>51</v>
      </c>
      <c r="AZ12" s="67">
        <v>52</v>
      </c>
      <c r="BA12" s="67">
        <v>15</v>
      </c>
      <c r="BB12" s="67">
        <v>16</v>
      </c>
      <c r="BC12" s="67">
        <v>17</v>
      </c>
      <c r="IE12" s="18"/>
      <c r="IF12" s="18"/>
      <c r="IG12" s="18"/>
      <c r="IH12" s="18"/>
      <c r="II12" s="18"/>
    </row>
    <row r="13" spans="1:243" s="23" customFormat="1" ht="39.75" customHeight="1">
      <c r="A13" s="73">
        <v>1.1</v>
      </c>
      <c r="B13" s="74" t="s">
        <v>89</v>
      </c>
      <c r="C13" s="75" t="s">
        <v>67</v>
      </c>
      <c r="D13" s="76">
        <v>1</v>
      </c>
      <c r="E13" s="45" t="s">
        <v>37</v>
      </c>
      <c r="F13" s="46"/>
      <c r="G13" s="47"/>
      <c r="H13" s="48"/>
      <c r="I13" s="49" t="s">
        <v>38</v>
      </c>
      <c r="J13" s="50">
        <f aca="true" t="shared" si="0" ref="J13:J28">IF(I13="Less(-)",-1,1)</f>
        <v>1</v>
      </c>
      <c r="K13" s="51" t="s">
        <v>39</v>
      </c>
      <c r="L13" s="51" t="s">
        <v>4</v>
      </c>
      <c r="M13" s="52"/>
      <c r="N13" s="47"/>
      <c r="O13" s="47"/>
      <c r="P13" s="53"/>
      <c r="Q13" s="47"/>
      <c r="R13" s="47"/>
      <c r="S13" s="53"/>
      <c r="T13" s="53"/>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f>D13*M13</f>
        <v>0</v>
      </c>
      <c r="BB13" s="77">
        <f>D13*M13+N13+O13+P13+Q13+R13</f>
        <v>0</v>
      </c>
      <c r="BC13" s="78" t="str">
        <f aca="true" t="shared" si="1" ref="BC13:BC28">SpellNumber(L13,BB13)</f>
        <v>INR Zero Only</v>
      </c>
      <c r="IA13" s="23">
        <v>1.1</v>
      </c>
      <c r="IB13" s="23" t="s">
        <v>53</v>
      </c>
      <c r="IC13" s="23" t="s">
        <v>67</v>
      </c>
      <c r="ID13" s="23">
        <v>50</v>
      </c>
      <c r="IE13" s="24" t="s">
        <v>37</v>
      </c>
      <c r="IF13" s="24" t="s">
        <v>40</v>
      </c>
      <c r="IG13" s="24" t="s">
        <v>36</v>
      </c>
      <c r="IH13" s="24">
        <v>123.223</v>
      </c>
      <c r="II13" s="24" t="s">
        <v>37</v>
      </c>
    </row>
    <row r="14" spans="1:243" s="23" customFormat="1" ht="54" customHeight="1">
      <c r="A14" s="73">
        <v>1.2</v>
      </c>
      <c r="B14" s="79" t="s">
        <v>103</v>
      </c>
      <c r="C14" s="75" t="s">
        <v>68</v>
      </c>
      <c r="D14" s="76">
        <v>1</v>
      </c>
      <c r="E14" s="45" t="s">
        <v>37</v>
      </c>
      <c r="F14" s="46"/>
      <c r="G14" s="47"/>
      <c r="H14" s="47"/>
      <c r="I14" s="49" t="s">
        <v>38</v>
      </c>
      <c r="J14" s="50">
        <f t="shared" si="0"/>
        <v>1</v>
      </c>
      <c r="K14" s="51" t="s">
        <v>39</v>
      </c>
      <c r="L14" s="51" t="s">
        <v>4</v>
      </c>
      <c r="M14" s="52"/>
      <c r="N14" s="47"/>
      <c r="O14" s="47"/>
      <c r="P14" s="53"/>
      <c r="Q14" s="47"/>
      <c r="R14" s="47"/>
      <c r="S14" s="53"/>
      <c r="T14" s="53"/>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5">
        <f aca="true" t="shared" si="2" ref="BA14:BA30">D14*M14</f>
        <v>0</v>
      </c>
      <c r="BB14" s="77">
        <f aca="true" t="shared" si="3" ref="BB14:BB30">D14*M14+N14+O14+P14+Q14+R14</f>
        <v>0</v>
      </c>
      <c r="BC14" s="78" t="str">
        <f t="shared" si="1"/>
        <v>INR Zero Only</v>
      </c>
      <c r="IA14" s="23">
        <v>1.2</v>
      </c>
      <c r="IB14" s="23" t="s">
        <v>54</v>
      </c>
      <c r="IC14" s="23" t="s">
        <v>68</v>
      </c>
      <c r="ID14" s="23">
        <v>50</v>
      </c>
      <c r="IE14" s="24" t="s">
        <v>52</v>
      </c>
      <c r="IF14" s="24" t="s">
        <v>42</v>
      </c>
      <c r="IG14" s="24" t="s">
        <v>41</v>
      </c>
      <c r="IH14" s="24">
        <v>213</v>
      </c>
      <c r="II14" s="24" t="s">
        <v>37</v>
      </c>
    </row>
    <row r="15" spans="1:243" s="23" customFormat="1" ht="54" customHeight="1">
      <c r="A15" s="73">
        <v>1.3</v>
      </c>
      <c r="B15" s="79" t="s">
        <v>104</v>
      </c>
      <c r="C15" s="75" t="s">
        <v>69</v>
      </c>
      <c r="D15" s="76">
        <v>1</v>
      </c>
      <c r="E15" s="45" t="s">
        <v>37</v>
      </c>
      <c r="F15" s="46"/>
      <c r="G15" s="47"/>
      <c r="H15" s="47"/>
      <c r="I15" s="49" t="s">
        <v>38</v>
      </c>
      <c r="J15" s="50">
        <f>IF(I15="Less(-)",-1,1)</f>
        <v>1</v>
      </c>
      <c r="K15" s="51" t="s">
        <v>39</v>
      </c>
      <c r="L15" s="51" t="s">
        <v>4</v>
      </c>
      <c r="M15" s="52"/>
      <c r="N15" s="47"/>
      <c r="O15" s="47"/>
      <c r="P15" s="53"/>
      <c r="Q15" s="47"/>
      <c r="R15" s="47"/>
      <c r="S15" s="53"/>
      <c r="T15" s="53"/>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5">
        <f>D15*M15</f>
        <v>0</v>
      </c>
      <c r="BB15" s="77">
        <f>D15*M15+N15+O15+P15+Q15+R15</f>
        <v>0</v>
      </c>
      <c r="BC15" s="78" t="str">
        <f>SpellNumber(L15,BB15)</f>
        <v>INR Zero Only</v>
      </c>
      <c r="IE15" s="24"/>
      <c r="IF15" s="24"/>
      <c r="IG15" s="24"/>
      <c r="IH15" s="24"/>
      <c r="II15" s="24"/>
    </row>
    <row r="16" spans="1:243" s="23" customFormat="1" ht="53.25" customHeight="1">
      <c r="A16" s="73">
        <v>1.4</v>
      </c>
      <c r="B16" s="79" t="s">
        <v>105</v>
      </c>
      <c r="C16" s="75" t="s">
        <v>70</v>
      </c>
      <c r="D16" s="76">
        <v>1</v>
      </c>
      <c r="E16" s="45" t="s">
        <v>37</v>
      </c>
      <c r="F16" s="46"/>
      <c r="G16" s="47"/>
      <c r="H16" s="47"/>
      <c r="I16" s="49" t="s">
        <v>38</v>
      </c>
      <c r="J16" s="50">
        <f>IF(I16="Less(-)",-1,1)</f>
        <v>1</v>
      </c>
      <c r="K16" s="51" t="s">
        <v>39</v>
      </c>
      <c r="L16" s="51" t="s">
        <v>4</v>
      </c>
      <c r="M16" s="52"/>
      <c r="N16" s="47"/>
      <c r="O16" s="47"/>
      <c r="P16" s="53"/>
      <c r="Q16" s="47"/>
      <c r="R16" s="47"/>
      <c r="S16" s="53"/>
      <c r="T16" s="53"/>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5">
        <f>D16*M16</f>
        <v>0</v>
      </c>
      <c r="BB16" s="77">
        <f>D16*M16+N16+O16+P16+Q16+R16</f>
        <v>0</v>
      </c>
      <c r="BC16" s="78" t="str">
        <f>SpellNumber(L16,BB16)</f>
        <v>INR Zero Only</v>
      </c>
      <c r="IE16" s="24"/>
      <c r="IF16" s="24"/>
      <c r="IG16" s="24"/>
      <c r="IH16" s="24"/>
      <c r="II16" s="24"/>
    </row>
    <row r="17" spans="1:243" s="23" customFormat="1" ht="54" customHeight="1">
      <c r="A17" s="73">
        <v>1.5</v>
      </c>
      <c r="B17" s="79" t="s">
        <v>106</v>
      </c>
      <c r="C17" s="75" t="s">
        <v>71</v>
      </c>
      <c r="D17" s="76">
        <v>1</v>
      </c>
      <c r="E17" s="45" t="s">
        <v>37</v>
      </c>
      <c r="F17" s="46"/>
      <c r="G17" s="47"/>
      <c r="H17" s="47"/>
      <c r="I17" s="49" t="s">
        <v>38</v>
      </c>
      <c r="J17" s="50">
        <f>IF(I17="Less(-)",-1,1)</f>
        <v>1</v>
      </c>
      <c r="K17" s="51" t="s">
        <v>39</v>
      </c>
      <c r="L17" s="51" t="s">
        <v>4</v>
      </c>
      <c r="M17" s="52"/>
      <c r="N17" s="47"/>
      <c r="O17" s="47"/>
      <c r="P17" s="53"/>
      <c r="Q17" s="47"/>
      <c r="R17" s="47"/>
      <c r="S17" s="53"/>
      <c r="T17" s="5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5">
        <f>D17*M17</f>
        <v>0</v>
      </c>
      <c r="BB17" s="77">
        <f>D17*M17+N17+O17+P17+Q17+R17</f>
        <v>0</v>
      </c>
      <c r="BC17" s="78" t="str">
        <f>SpellNumber(L17,BB17)</f>
        <v>INR Zero Only</v>
      </c>
      <c r="IE17" s="24"/>
      <c r="IF17" s="24"/>
      <c r="IG17" s="24"/>
      <c r="IH17" s="24"/>
      <c r="II17" s="24"/>
    </row>
    <row r="18" spans="1:243" s="23" customFormat="1" ht="39.75" customHeight="1">
      <c r="A18" s="73">
        <v>1.6</v>
      </c>
      <c r="B18" s="74" t="s">
        <v>94</v>
      </c>
      <c r="C18" s="75" t="s">
        <v>72</v>
      </c>
      <c r="D18" s="76">
        <v>1</v>
      </c>
      <c r="E18" s="45" t="s">
        <v>37</v>
      </c>
      <c r="F18" s="46"/>
      <c r="G18" s="47"/>
      <c r="H18" s="47"/>
      <c r="I18" s="49" t="s">
        <v>38</v>
      </c>
      <c r="J18" s="50">
        <f t="shared" si="0"/>
        <v>1</v>
      </c>
      <c r="K18" s="51" t="s">
        <v>39</v>
      </c>
      <c r="L18" s="51" t="s">
        <v>4</v>
      </c>
      <c r="M18" s="52"/>
      <c r="N18" s="47"/>
      <c r="O18" s="47"/>
      <c r="P18" s="53"/>
      <c r="Q18" s="47"/>
      <c r="R18" s="47"/>
      <c r="S18" s="53"/>
      <c r="T18" s="53"/>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5">
        <f t="shared" si="2"/>
        <v>0</v>
      </c>
      <c r="BB18" s="77">
        <f t="shared" si="3"/>
        <v>0</v>
      </c>
      <c r="BC18" s="78" t="str">
        <f t="shared" si="1"/>
        <v>INR Zero Only</v>
      </c>
      <c r="IA18" s="23">
        <v>1.3</v>
      </c>
      <c r="IB18" s="23" t="s">
        <v>55</v>
      </c>
      <c r="IC18" s="23" t="s">
        <v>69</v>
      </c>
      <c r="ID18" s="23">
        <v>30</v>
      </c>
      <c r="IE18" s="24" t="s">
        <v>52</v>
      </c>
      <c r="IF18" s="24" t="s">
        <v>42</v>
      </c>
      <c r="IG18" s="24" t="s">
        <v>41</v>
      </c>
      <c r="IH18" s="24">
        <v>213</v>
      </c>
      <c r="II18" s="24" t="s">
        <v>37</v>
      </c>
    </row>
    <row r="19" spans="1:243" s="23" customFormat="1" ht="42" customHeight="1">
      <c r="A19" s="73">
        <v>1.7</v>
      </c>
      <c r="B19" s="74" t="s">
        <v>95</v>
      </c>
      <c r="C19" s="75" t="s">
        <v>73</v>
      </c>
      <c r="D19" s="76">
        <v>1</v>
      </c>
      <c r="E19" s="45" t="s">
        <v>37</v>
      </c>
      <c r="F19" s="46"/>
      <c r="G19" s="47"/>
      <c r="H19" s="47"/>
      <c r="I19" s="49" t="s">
        <v>38</v>
      </c>
      <c r="J19" s="50">
        <f t="shared" si="0"/>
        <v>1</v>
      </c>
      <c r="K19" s="51" t="s">
        <v>39</v>
      </c>
      <c r="L19" s="51" t="s">
        <v>4</v>
      </c>
      <c r="M19" s="52"/>
      <c r="N19" s="47"/>
      <c r="O19" s="47"/>
      <c r="P19" s="53"/>
      <c r="Q19" s="47"/>
      <c r="R19" s="47"/>
      <c r="S19" s="53"/>
      <c r="T19" s="53"/>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5">
        <f t="shared" si="2"/>
        <v>0</v>
      </c>
      <c r="BB19" s="77">
        <f t="shared" si="3"/>
        <v>0</v>
      </c>
      <c r="BC19" s="78" t="str">
        <f t="shared" si="1"/>
        <v>INR Zero Only</v>
      </c>
      <c r="IA19" s="23">
        <v>1.4</v>
      </c>
      <c r="IB19" s="23" t="s">
        <v>56</v>
      </c>
      <c r="IC19" s="23" t="s">
        <v>70</v>
      </c>
      <c r="ID19" s="23">
        <v>10</v>
      </c>
      <c r="IE19" s="24" t="s">
        <v>52</v>
      </c>
      <c r="IF19" s="24" t="s">
        <v>35</v>
      </c>
      <c r="IG19" s="24" t="s">
        <v>43</v>
      </c>
      <c r="IH19" s="24">
        <v>10</v>
      </c>
      <c r="II19" s="24" t="s">
        <v>37</v>
      </c>
    </row>
    <row r="20" spans="1:243" s="23" customFormat="1" ht="41.25" customHeight="1">
      <c r="A20" s="73">
        <v>1.8</v>
      </c>
      <c r="B20" s="74" t="s">
        <v>96</v>
      </c>
      <c r="C20" s="75" t="s">
        <v>74</v>
      </c>
      <c r="D20" s="76">
        <v>1</v>
      </c>
      <c r="E20" s="45" t="s">
        <v>37</v>
      </c>
      <c r="F20" s="46"/>
      <c r="G20" s="47"/>
      <c r="H20" s="47"/>
      <c r="I20" s="49" t="s">
        <v>38</v>
      </c>
      <c r="J20" s="50">
        <f t="shared" si="0"/>
        <v>1</v>
      </c>
      <c r="K20" s="51" t="s">
        <v>39</v>
      </c>
      <c r="L20" s="51" t="s">
        <v>4</v>
      </c>
      <c r="M20" s="52"/>
      <c r="N20" s="47"/>
      <c r="O20" s="47"/>
      <c r="P20" s="53"/>
      <c r="Q20" s="47"/>
      <c r="R20" s="47"/>
      <c r="S20" s="53"/>
      <c r="T20" s="53"/>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5">
        <f t="shared" si="2"/>
        <v>0</v>
      </c>
      <c r="BB20" s="77">
        <f t="shared" si="3"/>
        <v>0</v>
      </c>
      <c r="BC20" s="78" t="str">
        <f t="shared" si="1"/>
        <v>INR Zero Only</v>
      </c>
      <c r="IA20" s="23">
        <v>1.5</v>
      </c>
      <c r="IB20" s="23" t="s">
        <v>86</v>
      </c>
      <c r="IC20" s="23" t="s">
        <v>71</v>
      </c>
      <c r="ID20" s="23">
        <v>50</v>
      </c>
      <c r="IE20" s="24" t="s">
        <v>37</v>
      </c>
      <c r="IF20" s="24" t="s">
        <v>42</v>
      </c>
      <c r="IG20" s="24" t="s">
        <v>41</v>
      </c>
      <c r="IH20" s="24">
        <v>213</v>
      </c>
      <c r="II20" s="24" t="s">
        <v>37</v>
      </c>
    </row>
    <row r="21" spans="1:243" s="23" customFormat="1" ht="34.5" customHeight="1">
      <c r="A21" s="73">
        <v>1.9</v>
      </c>
      <c r="B21" s="74" t="s">
        <v>97</v>
      </c>
      <c r="C21" s="75" t="s">
        <v>75</v>
      </c>
      <c r="D21" s="76">
        <v>1</v>
      </c>
      <c r="E21" s="45" t="s">
        <v>37</v>
      </c>
      <c r="F21" s="46"/>
      <c r="G21" s="47"/>
      <c r="H21" s="47"/>
      <c r="I21" s="49" t="s">
        <v>38</v>
      </c>
      <c r="J21" s="50">
        <f t="shared" si="0"/>
        <v>1</v>
      </c>
      <c r="K21" s="51" t="s">
        <v>39</v>
      </c>
      <c r="L21" s="51" t="s">
        <v>4</v>
      </c>
      <c r="M21" s="52"/>
      <c r="N21" s="47"/>
      <c r="O21" s="47"/>
      <c r="P21" s="53"/>
      <c r="Q21" s="47"/>
      <c r="R21" s="47"/>
      <c r="S21" s="53"/>
      <c r="T21" s="53"/>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5">
        <f t="shared" si="2"/>
        <v>0</v>
      </c>
      <c r="BB21" s="77">
        <f t="shared" si="3"/>
        <v>0</v>
      </c>
      <c r="BC21" s="78" t="str">
        <f t="shared" si="1"/>
        <v>INR Zero Only</v>
      </c>
      <c r="IA21" s="23">
        <v>1.6</v>
      </c>
      <c r="IB21" s="23" t="s">
        <v>57</v>
      </c>
      <c r="IC21" s="23" t="s">
        <v>72</v>
      </c>
      <c r="ID21" s="23">
        <v>50</v>
      </c>
      <c r="IE21" s="24" t="s">
        <v>37</v>
      </c>
      <c r="IF21" s="24" t="s">
        <v>35</v>
      </c>
      <c r="IG21" s="24" t="s">
        <v>43</v>
      </c>
      <c r="IH21" s="24">
        <v>10</v>
      </c>
      <c r="II21" s="24" t="s">
        <v>37</v>
      </c>
    </row>
    <row r="22" spans="1:243" s="23" customFormat="1" ht="32.25" customHeight="1">
      <c r="A22" s="73">
        <v>2</v>
      </c>
      <c r="B22" s="74" t="s">
        <v>98</v>
      </c>
      <c r="C22" s="75" t="s">
        <v>76</v>
      </c>
      <c r="D22" s="76">
        <v>1</v>
      </c>
      <c r="E22" s="45" t="s">
        <v>37</v>
      </c>
      <c r="F22" s="46"/>
      <c r="G22" s="47"/>
      <c r="H22" s="48"/>
      <c r="I22" s="49" t="s">
        <v>38</v>
      </c>
      <c r="J22" s="50">
        <f t="shared" si="0"/>
        <v>1</v>
      </c>
      <c r="K22" s="51" t="s">
        <v>39</v>
      </c>
      <c r="L22" s="51" t="s">
        <v>4</v>
      </c>
      <c r="M22" s="52"/>
      <c r="N22" s="47"/>
      <c r="O22" s="47"/>
      <c r="P22" s="53"/>
      <c r="Q22" s="47"/>
      <c r="R22" s="47"/>
      <c r="S22" s="53"/>
      <c r="T22" s="53"/>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5">
        <f t="shared" si="2"/>
        <v>0</v>
      </c>
      <c r="BB22" s="77">
        <f t="shared" si="3"/>
        <v>0</v>
      </c>
      <c r="BC22" s="78" t="str">
        <f t="shared" si="1"/>
        <v>INR Zero Only</v>
      </c>
      <c r="IA22" s="23">
        <v>1.7</v>
      </c>
      <c r="IB22" s="23" t="s">
        <v>58</v>
      </c>
      <c r="IC22" s="23" t="s">
        <v>73</v>
      </c>
      <c r="ID22" s="23">
        <v>30</v>
      </c>
      <c r="IE22" s="24" t="s">
        <v>37</v>
      </c>
      <c r="IF22" s="24" t="s">
        <v>40</v>
      </c>
      <c r="IG22" s="24" t="s">
        <v>36</v>
      </c>
      <c r="IH22" s="24">
        <v>123.223</v>
      </c>
      <c r="II22" s="24" t="s">
        <v>37</v>
      </c>
    </row>
    <row r="23" spans="1:243" s="23" customFormat="1" ht="36" customHeight="1">
      <c r="A23" s="73">
        <v>2.1</v>
      </c>
      <c r="B23" s="79" t="s">
        <v>99</v>
      </c>
      <c r="C23" s="75" t="s">
        <v>77</v>
      </c>
      <c r="D23" s="76">
        <v>1</v>
      </c>
      <c r="E23" s="45" t="s">
        <v>37</v>
      </c>
      <c r="F23" s="46"/>
      <c r="G23" s="47"/>
      <c r="H23" s="47"/>
      <c r="I23" s="49" t="s">
        <v>38</v>
      </c>
      <c r="J23" s="50">
        <f t="shared" si="0"/>
        <v>1</v>
      </c>
      <c r="K23" s="51" t="s">
        <v>39</v>
      </c>
      <c r="L23" s="51" t="s">
        <v>4</v>
      </c>
      <c r="M23" s="52"/>
      <c r="N23" s="47"/>
      <c r="O23" s="47"/>
      <c r="P23" s="53"/>
      <c r="Q23" s="47"/>
      <c r="R23" s="47"/>
      <c r="S23" s="53"/>
      <c r="T23" s="53"/>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5">
        <f t="shared" si="2"/>
        <v>0</v>
      </c>
      <c r="BB23" s="77">
        <f t="shared" si="3"/>
        <v>0</v>
      </c>
      <c r="BC23" s="78" t="str">
        <f t="shared" si="1"/>
        <v>INR Zero Only</v>
      </c>
      <c r="IA23" s="23">
        <v>1.8</v>
      </c>
      <c r="IB23" s="23" t="s">
        <v>59</v>
      </c>
      <c r="IC23" s="23" t="s">
        <v>74</v>
      </c>
      <c r="ID23" s="23">
        <v>50</v>
      </c>
      <c r="IE23" s="24" t="s">
        <v>37</v>
      </c>
      <c r="IF23" s="24" t="s">
        <v>42</v>
      </c>
      <c r="IG23" s="24" t="s">
        <v>41</v>
      </c>
      <c r="IH23" s="24">
        <v>213</v>
      </c>
      <c r="II23" s="24" t="s">
        <v>37</v>
      </c>
    </row>
    <row r="24" spans="1:243" s="23" customFormat="1" ht="39.75" customHeight="1">
      <c r="A24" s="73">
        <v>2.2</v>
      </c>
      <c r="B24" s="74" t="s">
        <v>100</v>
      </c>
      <c r="C24" s="75" t="s">
        <v>78</v>
      </c>
      <c r="D24" s="76">
        <v>1</v>
      </c>
      <c r="E24" s="45" t="s">
        <v>37</v>
      </c>
      <c r="F24" s="46"/>
      <c r="G24" s="47"/>
      <c r="H24" s="47"/>
      <c r="I24" s="49" t="s">
        <v>38</v>
      </c>
      <c r="J24" s="50">
        <f t="shared" si="0"/>
        <v>1</v>
      </c>
      <c r="K24" s="51" t="s">
        <v>39</v>
      </c>
      <c r="L24" s="51" t="s">
        <v>4</v>
      </c>
      <c r="M24" s="52"/>
      <c r="N24" s="47"/>
      <c r="O24" s="47"/>
      <c r="P24" s="53"/>
      <c r="Q24" s="47"/>
      <c r="R24" s="47"/>
      <c r="S24" s="53"/>
      <c r="T24" s="53"/>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5">
        <f t="shared" si="2"/>
        <v>0</v>
      </c>
      <c r="BB24" s="77">
        <f t="shared" si="3"/>
        <v>0</v>
      </c>
      <c r="BC24" s="78" t="str">
        <f t="shared" si="1"/>
        <v>INR Zero Only</v>
      </c>
      <c r="IA24" s="23">
        <v>1.9</v>
      </c>
      <c r="IB24" s="23" t="s">
        <v>60</v>
      </c>
      <c r="IC24" s="23" t="s">
        <v>75</v>
      </c>
      <c r="ID24" s="23">
        <v>100</v>
      </c>
      <c r="IE24" s="24" t="s">
        <v>37</v>
      </c>
      <c r="IF24" s="24" t="s">
        <v>42</v>
      </c>
      <c r="IG24" s="24" t="s">
        <v>41</v>
      </c>
      <c r="IH24" s="24">
        <v>213</v>
      </c>
      <c r="II24" s="24" t="s">
        <v>37</v>
      </c>
    </row>
    <row r="25" spans="1:243" s="23" customFormat="1" ht="38.25" customHeight="1">
      <c r="A25" s="73">
        <v>2.3</v>
      </c>
      <c r="B25" s="74" t="s">
        <v>101</v>
      </c>
      <c r="C25" s="75" t="s">
        <v>79</v>
      </c>
      <c r="D25" s="76">
        <v>1</v>
      </c>
      <c r="E25" s="45" t="s">
        <v>37</v>
      </c>
      <c r="F25" s="46"/>
      <c r="G25" s="47"/>
      <c r="H25" s="47"/>
      <c r="I25" s="49" t="s">
        <v>38</v>
      </c>
      <c r="J25" s="50">
        <f t="shared" si="0"/>
        <v>1</v>
      </c>
      <c r="K25" s="51" t="s">
        <v>39</v>
      </c>
      <c r="L25" s="51" t="s">
        <v>4</v>
      </c>
      <c r="M25" s="52"/>
      <c r="N25" s="47"/>
      <c r="O25" s="47"/>
      <c r="P25" s="53"/>
      <c r="Q25" s="47"/>
      <c r="R25" s="47"/>
      <c r="S25" s="53"/>
      <c r="T25" s="53"/>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5">
        <f t="shared" si="2"/>
        <v>0</v>
      </c>
      <c r="BB25" s="77">
        <f t="shared" si="3"/>
        <v>0</v>
      </c>
      <c r="BC25" s="78" t="str">
        <f t="shared" si="1"/>
        <v>INR Zero Only</v>
      </c>
      <c r="IA25" s="23">
        <v>2</v>
      </c>
      <c r="IB25" s="23" t="s">
        <v>61</v>
      </c>
      <c r="IC25" s="23" t="s">
        <v>76</v>
      </c>
      <c r="ID25" s="23">
        <v>50</v>
      </c>
      <c r="IE25" s="24" t="s">
        <v>37</v>
      </c>
      <c r="IF25" s="24" t="s">
        <v>35</v>
      </c>
      <c r="IG25" s="24" t="s">
        <v>43</v>
      </c>
      <c r="IH25" s="24">
        <v>10</v>
      </c>
      <c r="II25" s="24" t="s">
        <v>37</v>
      </c>
    </row>
    <row r="26" spans="1:243" s="23" customFormat="1" ht="37.5" customHeight="1">
      <c r="A26" s="73">
        <v>2.4</v>
      </c>
      <c r="B26" s="74" t="s">
        <v>102</v>
      </c>
      <c r="C26" s="75" t="s">
        <v>80</v>
      </c>
      <c r="D26" s="76">
        <v>1</v>
      </c>
      <c r="E26" s="45" t="s">
        <v>37</v>
      </c>
      <c r="F26" s="46"/>
      <c r="G26" s="47"/>
      <c r="H26" s="47"/>
      <c r="I26" s="49" t="s">
        <v>38</v>
      </c>
      <c r="J26" s="50">
        <f t="shared" si="0"/>
        <v>1</v>
      </c>
      <c r="K26" s="51" t="s">
        <v>39</v>
      </c>
      <c r="L26" s="51" t="s">
        <v>4</v>
      </c>
      <c r="M26" s="52"/>
      <c r="N26" s="47"/>
      <c r="O26" s="47"/>
      <c r="P26" s="53"/>
      <c r="Q26" s="47"/>
      <c r="R26" s="47"/>
      <c r="S26" s="53"/>
      <c r="T26" s="53"/>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5">
        <f t="shared" si="2"/>
        <v>0</v>
      </c>
      <c r="BB26" s="77">
        <f t="shared" si="3"/>
        <v>0</v>
      </c>
      <c r="BC26" s="78" t="str">
        <f t="shared" si="1"/>
        <v>INR Zero Only</v>
      </c>
      <c r="IA26" s="23">
        <v>2.1</v>
      </c>
      <c r="IB26" s="23" t="s">
        <v>62</v>
      </c>
      <c r="IC26" s="23" t="s">
        <v>77</v>
      </c>
      <c r="ID26" s="23">
        <v>3</v>
      </c>
      <c r="IE26" s="24" t="s">
        <v>37</v>
      </c>
      <c r="IF26" s="24" t="s">
        <v>42</v>
      </c>
      <c r="IG26" s="24" t="s">
        <v>41</v>
      </c>
      <c r="IH26" s="24">
        <v>213</v>
      </c>
      <c r="II26" s="24" t="s">
        <v>37</v>
      </c>
    </row>
    <row r="27" spans="1:243" s="23" customFormat="1" ht="34.5" customHeight="1">
      <c r="A27" s="73">
        <v>2.5</v>
      </c>
      <c r="B27" s="74" t="s">
        <v>90</v>
      </c>
      <c r="C27" s="75" t="s">
        <v>81</v>
      </c>
      <c r="D27" s="76">
        <v>1</v>
      </c>
      <c r="E27" s="45" t="s">
        <v>37</v>
      </c>
      <c r="F27" s="46"/>
      <c r="G27" s="47"/>
      <c r="H27" s="47"/>
      <c r="I27" s="49" t="s">
        <v>38</v>
      </c>
      <c r="J27" s="50">
        <f t="shared" si="0"/>
        <v>1</v>
      </c>
      <c r="K27" s="51" t="s">
        <v>39</v>
      </c>
      <c r="L27" s="51" t="s">
        <v>4</v>
      </c>
      <c r="M27" s="52"/>
      <c r="N27" s="47"/>
      <c r="O27" s="47"/>
      <c r="P27" s="53"/>
      <c r="Q27" s="47"/>
      <c r="R27" s="47"/>
      <c r="S27" s="53"/>
      <c r="T27" s="53"/>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5">
        <f t="shared" si="2"/>
        <v>0</v>
      </c>
      <c r="BB27" s="77">
        <f t="shared" si="3"/>
        <v>0</v>
      </c>
      <c r="BC27" s="78" t="str">
        <f t="shared" si="1"/>
        <v>INR Zero Only</v>
      </c>
      <c r="IA27" s="23">
        <v>2.2</v>
      </c>
      <c r="IB27" s="23" t="s">
        <v>63</v>
      </c>
      <c r="IC27" s="23" t="s">
        <v>78</v>
      </c>
      <c r="ID27" s="23">
        <v>3</v>
      </c>
      <c r="IE27" s="24" t="s">
        <v>37</v>
      </c>
      <c r="IF27" s="24" t="s">
        <v>35</v>
      </c>
      <c r="IG27" s="24" t="s">
        <v>43</v>
      </c>
      <c r="IH27" s="24">
        <v>10</v>
      </c>
      <c r="II27" s="24" t="s">
        <v>37</v>
      </c>
    </row>
    <row r="28" spans="1:243" s="23" customFormat="1" ht="34.5" customHeight="1">
      <c r="A28" s="73">
        <v>2.6</v>
      </c>
      <c r="B28" s="74" t="s">
        <v>93</v>
      </c>
      <c r="C28" s="75" t="s">
        <v>82</v>
      </c>
      <c r="D28" s="76">
        <v>1</v>
      </c>
      <c r="E28" s="45" t="s">
        <v>37</v>
      </c>
      <c r="F28" s="46"/>
      <c r="G28" s="47"/>
      <c r="H28" s="47"/>
      <c r="I28" s="49" t="s">
        <v>38</v>
      </c>
      <c r="J28" s="50">
        <f t="shared" si="0"/>
        <v>1</v>
      </c>
      <c r="K28" s="51" t="s">
        <v>39</v>
      </c>
      <c r="L28" s="51" t="s">
        <v>4</v>
      </c>
      <c r="M28" s="52"/>
      <c r="N28" s="47"/>
      <c r="O28" s="47"/>
      <c r="P28" s="53"/>
      <c r="Q28" s="47"/>
      <c r="R28" s="47"/>
      <c r="S28" s="53"/>
      <c r="T28" s="53"/>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5">
        <f t="shared" si="2"/>
        <v>0</v>
      </c>
      <c r="BB28" s="77">
        <f t="shared" si="3"/>
        <v>0</v>
      </c>
      <c r="BC28" s="78" t="str">
        <f t="shared" si="1"/>
        <v>INR Zero Only</v>
      </c>
      <c r="IA28" s="23">
        <v>2.3</v>
      </c>
      <c r="IB28" s="23" t="s">
        <v>64</v>
      </c>
      <c r="IC28" s="23" t="s">
        <v>79</v>
      </c>
      <c r="ID28" s="23">
        <v>20</v>
      </c>
      <c r="IE28" s="24" t="s">
        <v>37</v>
      </c>
      <c r="IF28" s="24" t="s">
        <v>35</v>
      </c>
      <c r="IG28" s="24" t="s">
        <v>43</v>
      </c>
      <c r="IH28" s="24">
        <v>10</v>
      </c>
      <c r="II28" s="24" t="s">
        <v>37</v>
      </c>
    </row>
    <row r="29" spans="1:243" s="23" customFormat="1" ht="32.25" customHeight="1">
      <c r="A29" s="73">
        <v>2.7</v>
      </c>
      <c r="B29" s="74" t="s">
        <v>91</v>
      </c>
      <c r="C29" s="75" t="s">
        <v>83</v>
      </c>
      <c r="D29" s="76">
        <v>1</v>
      </c>
      <c r="E29" s="45" t="s">
        <v>37</v>
      </c>
      <c r="F29" s="46"/>
      <c r="G29" s="47"/>
      <c r="H29" s="48"/>
      <c r="I29" s="49" t="s">
        <v>38</v>
      </c>
      <c r="J29" s="50">
        <f>IF(I29="Less(-)",-1,1)</f>
        <v>1</v>
      </c>
      <c r="K29" s="51" t="s">
        <v>39</v>
      </c>
      <c r="L29" s="51" t="s">
        <v>4</v>
      </c>
      <c r="M29" s="52"/>
      <c r="N29" s="47"/>
      <c r="O29" s="47"/>
      <c r="P29" s="53"/>
      <c r="Q29" s="47"/>
      <c r="R29" s="47"/>
      <c r="S29" s="53"/>
      <c r="T29" s="53"/>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5">
        <f t="shared" si="2"/>
        <v>0</v>
      </c>
      <c r="BB29" s="77">
        <f t="shared" si="3"/>
        <v>0</v>
      </c>
      <c r="BC29" s="78" t="str">
        <f>SpellNumber(L29,BB29)</f>
        <v>INR Zero Only</v>
      </c>
      <c r="IA29" s="23">
        <v>2.4</v>
      </c>
      <c r="IB29" s="23" t="s">
        <v>65</v>
      </c>
      <c r="IC29" s="23" t="s">
        <v>80</v>
      </c>
      <c r="ID29" s="23">
        <v>20</v>
      </c>
      <c r="IE29" s="24" t="s">
        <v>37</v>
      </c>
      <c r="IF29" s="24" t="s">
        <v>40</v>
      </c>
      <c r="IG29" s="24" t="s">
        <v>36</v>
      </c>
      <c r="IH29" s="24">
        <v>123.223</v>
      </c>
      <c r="II29" s="24" t="s">
        <v>37</v>
      </c>
    </row>
    <row r="30" spans="1:243" s="23" customFormat="1" ht="36" customHeight="1">
      <c r="A30" s="73">
        <v>2.8</v>
      </c>
      <c r="B30" s="79" t="s">
        <v>92</v>
      </c>
      <c r="C30" s="75" t="s">
        <v>84</v>
      </c>
      <c r="D30" s="76">
        <v>1</v>
      </c>
      <c r="E30" s="45" t="s">
        <v>37</v>
      </c>
      <c r="F30" s="46"/>
      <c r="G30" s="47"/>
      <c r="H30" s="47"/>
      <c r="I30" s="49" t="s">
        <v>38</v>
      </c>
      <c r="J30" s="50">
        <f>IF(I30="Less(-)",-1,1)</f>
        <v>1</v>
      </c>
      <c r="K30" s="51" t="s">
        <v>39</v>
      </c>
      <c r="L30" s="51" t="s">
        <v>4</v>
      </c>
      <c r="M30" s="52"/>
      <c r="N30" s="47"/>
      <c r="O30" s="47"/>
      <c r="P30" s="53"/>
      <c r="Q30" s="47"/>
      <c r="R30" s="47"/>
      <c r="S30" s="53"/>
      <c r="T30" s="53"/>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5">
        <f t="shared" si="2"/>
        <v>0</v>
      </c>
      <c r="BB30" s="77">
        <f t="shared" si="3"/>
        <v>0</v>
      </c>
      <c r="BC30" s="78" t="str">
        <f>SpellNumber(L30,BB30)</f>
        <v>INR Zero Only</v>
      </c>
      <c r="IA30" s="23">
        <v>2.5</v>
      </c>
      <c r="IB30" s="23" t="s">
        <v>85</v>
      </c>
      <c r="IC30" s="23" t="s">
        <v>81</v>
      </c>
      <c r="ID30" s="23">
        <v>5</v>
      </c>
      <c r="IE30" s="24" t="s">
        <v>52</v>
      </c>
      <c r="IF30" s="24" t="s">
        <v>42</v>
      </c>
      <c r="IG30" s="24" t="s">
        <v>41</v>
      </c>
      <c r="IH30" s="24">
        <v>213</v>
      </c>
      <c r="II30" s="24" t="s">
        <v>37</v>
      </c>
    </row>
    <row r="31" spans="1:243" s="23" customFormat="1" ht="24.75" customHeight="1">
      <c r="A31" s="68" t="s">
        <v>44</v>
      </c>
      <c r="B31" s="69"/>
      <c r="C31" s="70"/>
      <c r="D31" s="71"/>
      <c r="E31" s="41"/>
      <c r="F31" s="41"/>
      <c r="G31" s="41"/>
      <c r="H31" s="42"/>
      <c r="I31" s="42"/>
      <c r="J31" s="42"/>
      <c r="K31" s="42"/>
      <c r="L31" s="43"/>
      <c r="BA31" s="44">
        <f>SUM(BA13:BA30)</f>
        <v>0</v>
      </c>
      <c r="BB31" s="44">
        <f>SUM(BB13:BB30)</f>
        <v>0</v>
      </c>
      <c r="BC31" s="72" t="str">
        <f>SpellNumber($E$2,BB31)</f>
        <v>INR Zero Only</v>
      </c>
      <c r="IE31" s="24">
        <v>4</v>
      </c>
      <c r="IF31" s="24" t="s">
        <v>42</v>
      </c>
      <c r="IG31" s="24" t="s">
        <v>45</v>
      </c>
      <c r="IH31" s="24">
        <v>10</v>
      </c>
      <c r="II31" s="24" t="s">
        <v>37</v>
      </c>
    </row>
    <row r="32" spans="1:243" s="34" customFormat="1" ht="54.75" customHeight="1" hidden="1">
      <c r="A32" s="26" t="s">
        <v>46</v>
      </c>
      <c r="B32" s="27"/>
      <c r="C32" s="28"/>
      <c r="D32" s="57"/>
      <c r="E32" s="39" t="s">
        <v>47</v>
      </c>
      <c r="F32" s="40"/>
      <c r="G32" s="29"/>
      <c r="H32" s="30"/>
      <c r="I32" s="30"/>
      <c r="J32" s="30"/>
      <c r="K32" s="31"/>
      <c r="L32" s="32"/>
      <c r="M32" s="33" t="s">
        <v>48</v>
      </c>
      <c r="O32" s="23"/>
      <c r="P32" s="23"/>
      <c r="Q32" s="23"/>
      <c r="R32" s="23"/>
      <c r="S32" s="23"/>
      <c r="BA32" s="35">
        <f>IF(ISBLANK(F32),0,IF(E32="Excess (+)",ROUND(BA31+(BA31*F32),2),IF(E32="Less (-)",ROUND(BA31+(BA31*F32*(-1)),2),0)))</f>
        <v>0</v>
      </c>
      <c r="BB32" s="36">
        <f>ROUND(BA32,0)</f>
        <v>0</v>
      </c>
      <c r="BC32" s="37" t="str">
        <f>SpellNumber(L32,BB32)</f>
        <v> Zero Only</v>
      </c>
      <c r="IE32" s="38"/>
      <c r="IF32" s="38"/>
      <c r="IG32" s="38"/>
      <c r="IH32" s="38"/>
      <c r="II32" s="38"/>
    </row>
    <row r="33" spans="1:243" s="34" customFormat="1" ht="43.5" customHeight="1">
      <c r="A33" s="25" t="s">
        <v>49</v>
      </c>
      <c r="B33" s="25"/>
      <c r="C33" s="60" t="str">
        <f>SpellNumber($E$2,BB31)</f>
        <v>INR Zero Only</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IE33" s="38"/>
      <c r="IF33" s="38"/>
      <c r="IG33" s="38"/>
      <c r="IH33" s="38"/>
      <c r="II33" s="38"/>
    </row>
  </sheetData>
  <sheetProtection password="E491" sheet="1"/>
  <mergeCells count="8">
    <mergeCell ref="A9:BC9"/>
    <mergeCell ref="C33:BC3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30">
      <formula1>0</formula1>
      <formula2>999999999999999</formula2>
    </dataValidation>
    <dataValidation type="list" allowBlank="1" showInputMessage="1" showErrorMessage="1" sqref="L13:L30">
      <formula1>"INR"</formula1>
    </dataValidation>
    <dataValidation allowBlank="1" showInputMessage="1" showErrorMessage="1" promptTitle="Addition / Deduction" prompt="Please Choose the correct One" sqref="J13:J30">
      <formula1>0</formula1>
      <formula2>0</formula2>
    </dataValidation>
    <dataValidation type="list" showErrorMessage="1" sqref="I13:I30">
      <formula1>"Excess(+),Less(-)"</formula1>
      <formula2>0</formula2>
    </dataValidation>
    <dataValidation allowBlank="1" showInputMessage="1" showErrorMessage="1" promptTitle="Itemcode/Make" prompt="Please enter text" sqref="C13:C3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Units" prompt="Please enter Units in text" sqref="E13:E30">
      <formula1>0</formula1>
      <formula2>0</formula2>
    </dataValidation>
    <dataValidation type="decimal" allowBlank="1" showInputMessage="1" showErrorMessage="1" promptTitle="Quantity" prompt="Please enter the Quantity for this item. " errorTitle="Invalid Entry" error="Only Numeric Values are allowed. " sqref="D13:D30 F13:F30">
      <formula1>0</formula1>
      <formula2>999999999999999</formula2>
    </dataValidation>
    <dataValidation type="list" allowBlank="1" showErrorMessage="1" sqref="K13:K30">
      <formula1>"Partial Conversion,Full Conversion"</formula1>
      <formula2>0</formula2>
    </dataValidation>
    <dataValidation type="decimal" allowBlank="1" showErrorMessage="1" errorTitle="Invalid Entry" error="Only Numeric Values are allowed. " sqref="A13:A3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5" t="s">
        <v>50</v>
      </c>
      <c r="F6" s="65"/>
      <c r="G6" s="65"/>
      <c r="H6" s="65"/>
      <c r="I6" s="65"/>
      <c r="J6" s="65"/>
      <c r="K6" s="65"/>
    </row>
    <row r="7" spans="5:11" ht="15">
      <c r="E7" s="66"/>
      <c r="F7" s="66"/>
      <c r="G7" s="66"/>
      <c r="H7" s="66"/>
      <c r="I7" s="66"/>
      <c r="J7" s="66"/>
      <c r="K7" s="66"/>
    </row>
    <row r="8" spans="5:11" ht="15">
      <c r="E8" s="66"/>
      <c r="F8" s="66"/>
      <c r="G8" s="66"/>
      <c r="H8" s="66"/>
      <c r="I8" s="66"/>
      <c r="J8" s="66"/>
      <c r="K8" s="66"/>
    </row>
    <row r="9" spans="5:11" ht="15">
      <c r="E9" s="66"/>
      <c r="F9" s="66"/>
      <c r="G9" s="66"/>
      <c r="H9" s="66"/>
      <c r="I9" s="66"/>
      <c r="J9" s="66"/>
      <c r="K9" s="66"/>
    </row>
    <row r="10" spans="5:11" ht="15">
      <c r="E10" s="66"/>
      <c r="F10" s="66"/>
      <c r="G10" s="66"/>
      <c r="H10" s="66"/>
      <c r="I10" s="66"/>
      <c r="J10" s="66"/>
      <c r="K10" s="66"/>
    </row>
    <row r="11" spans="5:11" ht="15">
      <c r="E11" s="66"/>
      <c r="F11" s="66"/>
      <c r="G11" s="66"/>
      <c r="H11" s="66"/>
      <c r="I11" s="66"/>
      <c r="J11" s="66"/>
      <c r="K11" s="66"/>
    </row>
    <row r="12" spans="5:11" ht="15">
      <c r="E12" s="66"/>
      <c r="F12" s="66"/>
      <c r="G12" s="66"/>
      <c r="H12" s="66"/>
      <c r="I12" s="66"/>
      <c r="J12" s="66"/>
      <c r="K12" s="66"/>
    </row>
    <row r="13" spans="5:11" ht="15">
      <c r="E13" s="66"/>
      <c r="F13" s="66"/>
      <c r="G13" s="66"/>
      <c r="H13" s="66"/>
      <c r="I13" s="66"/>
      <c r="J13" s="66"/>
      <c r="K13" s="66"/>
    </row>
    <row r="14" spans="5:11" ht="15">
      <c r="E14" s="66"/>
      <c r="F14" s="66"/>
      <c r="G14" s="66"/>
      <c r="H14" s="66"/>
      <c r="I14" s="66"/>
      <c r="J14" s="66"/>
      <c r="K14" s="6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2021-09-30T07:41:57Z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