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<sst xmlns="http://schemas.openxmlformats.org/spreadsheetml/2006/main" count="163" uniqueCount="74">
  <si>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</si>
  <si>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</si>
  <si>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</si>
  <si>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</si>
  <si>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</si>
  <si>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</si>
  <si>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</si>
  <si>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</si>
  <si>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</si>
  <si>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</si>
  <si>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</si>
  <si>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</si>
  <si>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</si>
  <si>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</si>
  <si>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</si>
  <si>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</si>
  <si>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</si>
  <si>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</si>
  <si>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</si>
  <si>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</si>
  <si>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</si>
  <si>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</si>
  <si>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</si>
  <si>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</si>
  <si>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</si>
  <si>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</si>
  <si>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</si>
  <si>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</si>
  <si>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</si>
  <si>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</si>
  <si>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</si>
  <si>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</si>
  <si>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</si>
  <si>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</si>
  <si>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</si>
  <si>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</si>
  <si>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</si>
  <si>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</si>
  <si>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</si>
  <si>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</si>
  <si>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</si>
  <si>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</si>
  <si>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</si>
  <si>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</si>
  <si>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</si>
  <si>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</si>
  <si>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</si>
  <si>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</si>
  <si>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</si>
  <si>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</si>
  <si>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</si>
  <si>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</si>
  <si>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</si>
  <si>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</si>
  <si>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</si>
  <si>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</si>
  <si>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</si>
  <si>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</si>
  <si>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</si>
  <si>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</si>
  <si>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</si>
  <si>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</si>
  <si>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</si>
  <si>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Other Charges if any (B)</t>
  </si>
  <si>
    <t>Other Charges if any (C)</t>
  </si>
  <si>
    <t>Other Charges if any (D)</t>
  </si>
  <si>
    <t xml:space="preserve">Other Charges if any (A)
</t>
  </si>
  <si>
    <t>Name of Work: &lt; Supply &amp; Installation of UPS 10 KVA /10 KW suitable for 10 KVA/10 KW load  for high-end analytical instrumentation  &gt;</t>
  </si>
  <si>
    <r>
      <rPr>
        <b/>
        <sz val="12"/>
        <rFont val="Nimbus"/>
        <family val="0"/>
      </rPr>
      <t xml:space="preserve">Supply &amp; Installation of UPS 10 KVA /10 KW suitable for 10 KVA/10 KW load  for high-end analytical instrumentation </t>
    </r>
    <r>
      <rPr>
        <sz val="12"/>
        <rFont val="Nimbus"/>
        <family val="0"/>
      </rPr>
      <t xml:space="preserve">
(Technical Specification as given below)</t>
    </r>
  </si>
  <si>
    <t>ITEM6</t>
  </si>
  <si>
    <t>ITEM7</t>
  </si>
  <si>
    <t>Contract No:  &lt;IISERM(1505)21/22Pur &gt;</t>
  </si>
  <si>
    <t>Extended warranty for 4 year for UPS and transformer 
(Technical Specification as given below)</t>
  </si>
  <si>
    <t>Extended warranty for 3 year for Battery 
(Technical Specification as given below)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</si>
</sst>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4" fillId="0" borderId="0" xfId="55" applyNumberFormat="1" applyFont="1" applyFill="1" applyAlignment="1" applyProtection="1">
      <alignmen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4" fillId="0" borderId="16" xfId="55" applyNumberFormat="1" applyFont="1" applyFill="1" applyBorder="1" applyAlignment="1">
      <alignment vertical="top" readingOrder="1"/>
      <protection/>
    </xf>
    <xf numFmtId="2" fontId="4" fillId="0" borderId="16" xfId="59" applyNumberFormat="1" applyFont="1" applyFill="1" applyBorder="1" applyAlignment="1">
      <alignment vertical="top" readingOrder="1"/>
      <protection/>
    </xf>
    <xf numFmtId="2" fontId="7" fillId="0" borderId="16" xfId="55" applyNumberFormat="1" applyFont="1" applyFill="1" applyBorder="1" applyAlignment="1" applyProtection="1">
      <alignment horizontal="right" vertical="top"/>
      <protection locked="0"/>
    </xf>
    <xf numFmtId="2" fontId="7" fillId="0" borderId="16" xfId="55" applyNumberFormat="1" applyFont="1" applyFill="1" applyBorder="1" applyAlignment="1" applyProtection="1">
      <alignment horizontal="right" vertical="top"/>
      <protection/>
    </xf>
    <xf numFmtId="2" fontId="4" fillId="0" borderId="16" xfId="59" applyNumberFormat="1" applyFont="1" applyFill="1" applyBorder="1" applyAlignment="1">
      <alignment vertical="top"/>
      <protection/>
    </xf>
    <xf numFmtId="2" fontId="4" fillId="0" borderId="16" xfId="55" applyNumberFormat="1" applyFont="1" applyFill="1" applyBorder="1" applyAlignment="1">
      <alignment vertical="top"/>
      <protection/>
    </xf>
    <xf numFmtId="2" fontId="7" fillId="0" borderId="16" xfId="55" applyNumberFormat="1" applyFont="1" applyFill="1" applyBorder="1" applyAlignment="1" applyProtection="1">
      <alignment horizontal="left" vertical="top"/>
      <protection locked="0"/>
    </xf>
    <xf numFmtId="2" fontId="7" fillId="34" borderId="16" xfId="55" applyNumberFormat="1" applyFont="1" applyFill="1" applyBorder="1" applyAlignment="1" applyProtection="1">
      <alignment horizontal="right" vertical="top"/>
      <protection locked="0"/>
    </xf>
    <xf numFmtId="2" fontId="7" fillId="0" borderId="16" xfId="55" applyNumberFormat="1" applyFont="1" applyFill="1" applyBorder="1" applyAlignment="1" applyProtection="1">
      <alignment horizontal="center" vertical="top" wrapText="1"/>
      <protection locked="0"/>
    </xf>
    <xf numFmtId="2" fontId="7" fillId="0" borderId="16"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7" fillId="35" borderId="11" xfId="55" applyNumberFormat="1" applyFont="1" applyFill="1" applyBorder="1" applyAlignment="1">
      <alignment horizontal="center" vertical="top" wrapText="1"/>
      <protection/>
    </xf>
    <xf numFmtId="0" fontId="4" fillId="0" borderId="16" xfId="59" applyNumberFormat="1" applyFont="1" applyFill="1" applyBorder="1" applyAlignment="1">
      <alignment horizontal="center" vertical="top"/>
      <protection/>
    </xf>
    <xf numFmtId="0" fontId="23" fillId="0" borderId="16"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8" xfId="59" applyNumberFormat="1" applyFont="1" applyFill="1" applyBorder="1" applyAlignment="1">
      <alignment vertical="top" wrapText="1"/>
      <protection/>
    </xf>
    <xf numFmtId="2" fontId="7" fillId="0" borderId="16" xfId="57"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2" fontId="14" fillId="0" borderId="19" xfId="59" applyNumberFormat="1" applyFont="1" applyFill="1" applyBorder="1" applyAlignment="1">
      <alignment vertical="top"/>
      <protection/>
    </xf>
    <xf numFmtId="0" fontId="14" fillId="0" borderId="18" xfId="59" applyNumberFormat="1" applyFont="1" applyFill="1" applyBorder="1" applyAlignment="1">
      <alignment horizontal="center" vertical="top" wrapText="1"/>
      <protection/>
    </xf>
    <xf numFmtId="0" fontId="4" fillId="0" borderId="16" xfId="55" applyNumberFormat="1" applyFont="1" applyFill="1" applyBorder="1" applyAlignment="1">
      <alignment vertical="top"/>
      <protection/>
    </xf>
    <xf numFmtId="0" fontId="17" fillId="34" borderId="16" xfId="59" applyNumberFormat="1" applyFont="1" applyFill="1" applyBorder="1" applyAlignment="1" applyProtection="1">
      <alignment vertical="center" wrapText="1"/>
      <protection locked="0"/>
    </xf>
    <xf numFmtId="0" fontId="18" fillId="34" borderId="16" xfId="65" applyNumberFormat="1" applyFont="1" applyFill="1" applyBorder="1" applyAlignment="1" applyProtection="1">
      <alignment horizontal="center" vertical="center"/>
      <protection/>
    </xf>
    <xf numFmtId="0" fontId="15" fillId="0" borderId="16" xfId="59" applyNumberFormat="1" applyFont="1" applyFill="1" applyBorder="1" applyAlignment="1">
      <alignment vertical="top"/>
      <protection/>
    </xf>
    <xf numFmtId="0" fontId="4" fillId="0" borderId="16" xfId="55" applyNumberFormat="1" applyFont="1" applyFill="1" applyBorder="1" applyAlignment="1" applyProtection="1">
      <alignment vertical="top"/>
      <protection/>
    </xf>
    <xf numFmtId="0" fontId="12" fillId="0" borderId="16" xfId="59" applyNumberFormat="1" applyFont="1" applyFill="1" applyBorder="1" applyAlignment="1" applyProtection="1">
      <alignment vertical="center" wrapText="1"/>
      <protection locked="0"/>
    </xf>
    <xf numFmtId="0" fontId="12" fillId="0" borderId="16" xfId="65" applyNumberFormat="1" applyFont="1" applyFill="1" applyBorder="1" applyAlignment="1" applyProtection="1">
      <alignment vertical="center" wrapText="1"/>
      <protection locked="0"/>
    </xf>
    <xf numFmtId="0" fontId="16" fillId="0" borderId="16" xfId="59" applyNumberFormat="1" applyFont="1" applyFill="1" applyBorder="1" applyAlignment="1" applyProtection="1">
      <alignment vertical="center" wrapText="1"/>
      <protection/>
    </xf>
    <xf numFmtId="0" fontId="19" fillId="0" borderId="16"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5"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24" fillId="0" borderId="16" xfId="59" applyNumberFormat="1" applyFont="1" applyFill="1" applyBorder="1" applyAlignment="1">
      <alignment horizontal="center" vertical="top" wrapText="1" readingOrder="1"/>
      <protection/>
    </xf>
    <xf numFmtId="173" fontId="4" fillId="0" borderId="16" xfId="59" applyNumberFormat="1" applyFont="1" applyFill="1" applyBorder="1" applyAlignment="1">
      <alignment horizontal="center" vertical="top" readingOrder="1"/>
      <protection/>
    </xf>
    <xf numFmtId="0" fontId="15" fillId="0" borderId="22" xfId="55" applyNumberFormat="1" applyFont="1" applyFill="1" applyBorder="1" applyAlignment="1" applyProtection="1">
      <alignment horizontal="center" vertical="top"/>
      <protection/>
    </xf>
    <xf numFmtId="0" fontId="16" fillId="0" borderId="22" xfId="59" applyNumberFormat="1" applyFont="1" applyFill="1" applyBorder="1" applyAlignment="1" applyProtection="1">
      <alignment horizontal="center"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1</xdr:row>
      <xdr:rowOff>38100</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85" zoomScaleNormal="85" zoomScalePageLayoutView="0" workbookViewId="0" topLeftCell="A1">
      <selection activeCell="M15" sqref="M15"/>
    </sheetView>
  </sheetViews>
  <sheetFormatPr defaultColWidth="9.140625" defaultRowHeight="15"/>
  <cols>
    <col min="1" max="1" width="12.7109375" style="1" customWidth="1"/>
    <col min="2" max="2" width="55.140625" style="1" customWidth="1"/>
    <col min="3" max="3" width="16.57421875" style="44" customWidth="1"/>
    <col min="4" max="4" width="12.421875" style="4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50" t="str">
        <f>B2&amp;" BoQ"</f>
        <v>Item Wise BoQ</v>
      </c>
      <c r="B1" s="50"/>
      <c r="C1" s="50"/>
      <c r="D1" s="50"/>
      <c r="E1" s="50"/>
      <c r="F1" s="50"/>
      <c r="G1" s="50"/>
      <c r="H1" s="50"/>
      <c r="I1" s="50"/>
      <c r="J1" s="50"/>
      <c r="K1" s="50"/>
      <c r="L1" s="50"/>
      <c r="O1" s="5"/>
      <c r="P1" s="5"/>
      <c r="Q1" s="6"/>
      <c r="IE1" s="6"/>
      <c r="IF1" s="6"/>
      <c r="IG1" s="6"/>
      <c r="IH1" s="6"/>
      <c r="II1" s="6"/>
    </row>
    <row r="2" spans="1:17" s="4" customFormat="1" ht="15">
      <c r="A2" s="7" t="s">
        <v>0</v>
      </c>
      <c r="B2" s="7" t="s">
        <v>1</v>
      </c>
      <c r="C2" s="7" t="s">
        <v>2</v>
      </c>
      <c r="D2" s="7" t="s">
        <v>3</v>
      </c>
      <c r="E2" s="7" t="s">
        <v>4</v>
      </c>
      <c r="J2" s="8"/>
      <c r="K2" s="8"/>
      <c r="L2" s="8"/>
      <c r="O2" s="5"/>
      <c r="P2" s="5"/>
      <c r="Q2" s="6"/>
    </row>
    <row r="3" spans="1:243" s="4" customFormat="1" ht="14.25">
      <c r="A3" s="4" t="s">
        <v>5</v>
      </c>
      <c r="C3" s="43"/>
      <c r="D3" s="43"/>
      <c r="IE3" s="6"/>
      <c r="IF3" s="6"/>
      <c r="IG3" s="6"/>
      <c r="IH3" s="6"/>
      <c r="II3" s="6"/>
    </row>
    <row r="4" spans="1:243" s="9" customFormat="1" ht="15">
      <c r="A4" s="51" t="s">
        <v>51</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IE4" s="10"/>
      <c r="IF4" s="10"/>
      <c r="IG4" s="10"/>
      <c r="IH4" s="10"/>
      <c r="II4" s="10"/>
    </row>
    <row r="5" spans="1:243" s="9" customFormat="1" ht="15">
      <c r="A5" s="51" t="s">
        <v>67</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IE5" s="10"/>
      <c r="IF5" s="10"/>
      <c r="IG5" s="10"/>
      <c r="IH5" s="10"/>
      <c r="II5" s="10"/>
    </row>
    <row r="6" spans="1:243" s="9" customFormat="1" ht="15">
      <c r="A6" s="51" t="s">
        <v>71</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IE6" s="10"/>
      <c r="IF6" s="10"/>
      <c r="IG6" s="10"/>
      <c r="IH6" s="10"/>
      <c r="II6" s="10"/>
    </row>
    <row r="7" spans="1:243" s="9" customFormat="1" ht="15">
      <c r="A7" s="52" t="s">
        <v>6</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IE7" s="10"/>
      <c r="IF7" s="10"/>
      <c r="IG7" s="10"/>
      <c r="IH7" s="10"/>
      <c r="II7" s="10"/>
    </row>
    <row r="8" spans="1:243" s="12" customFormat="1" ht="30">
      <c r="A8" s="11" t="s">
        <v>7</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IE8" s="13"/>
      <c r="IF8" s="13"/>
      <c r="IG8" s="13"/>
      <c r="IH8" s="13"/>
      <c r="II8" s="13"/>
    </row>
    <row r="9" spans="1:243" s="14" customFormat="1" ht="15">
      <c r="A9" s="48" t="s">
        <v>8</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150">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57</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45">
        <v>2</v>
      </c>
      <c r="C12" s="45">
        <v>3</v>
      </c>
      <c r="D12" s="45">
        <v>4</v>
      </c>
      <c r="E12" s="45">
        <v>5</v>
      </c>
      <c r="F12" s="45">
        <v>6</v>
      </c>
      <c r="G12" s="45">
        <v>7</v>
      </c>
      <c r="H12" s="45">
        <v>8</v>
      </c>
      <c r="I12" s="45">
        <v>9</v>
      </c>
      <c r="J12" s="45">
        <v>10</v>
      </c>
      <c r="K12" s="45">
        <v>11</v>
      </c>
      <c r="L12" s="45">
        <v>12</v>
      </c>
      <c r="M12" s="45">
        <v>7</v>
      </c>
      <c r="N12" s="45">
        <v>8</v>
      </c>
      <c r="O12" s="45">
        <v>9</v>
      </c>
      <c r="P12" s="45">
        <v>10</v>
      </c>
      <c r="Q12" s="45">
        <v>11</v>
      </c>
      <c r="R12" s="45">
        <v>12</v>
      </c>
      <c r="S12" s="45">
        <v>13</v>
      </c>
      <c r="T12" s="45">
        <v>14</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15</v>
      </c>
      <c r="BB12" s="45">
        <v>16</v>
      </c>
      <c r="BC12" s="45">
        <v>17</v>
      </c>
      <c r="IE12" s="18"/>
      <c r="IF12" s="18"/>
      <c r="IG12" s="18"/>
      <c r="IH12" s="18"/>
      <c r="II12" s="18"/>
    </row>
    <row r="13" spans="1:243" s="23" customFormat="1" ht="70.5" customHeight="1">
      <c r="A13" s="46">
        <v>1.1</v>
      </c>
      <c r="B13" s="47" t="s">
        <v>68</v>
      </c>
      <c r="C13" s="76" t="s">
        <v>58</v>
      </c>
      <c r="D13" s="77">
        <v>1</v>
      </c>
      <c r="E13" s="32" t="s">
        <v>37</v>
      </c>
      <c r="F13" s="33"/>
      <c r="G13" s="34"/>
      <c r="H13" s="35"/>
      <c r="I13" s="36" t="s">
        <v>38</v>
      </c>
      <c r="J13" s="37">
        <f>IF(I13="Less(-)",-1,1)</f>
        <v>1</v>
      </c>
      <c r="K13" s="38" t="s">
        <v>39</v>
      </c>
      <c r="L13" s="38" t="s">
        <v>4</v>
      </c>
      <c r="M13" s="39"/>
      <c r="N13" s="34"/>
      <c r="O13" s="34"/>
      <c r="P13" s="40"/>
      <c r="Q13" s="34"/>
      <c r="R13" s="34"/>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f>D13*M13</f>
        <v>0</v>
      </c>
      <c r="BB13" s="57">
        <f>D13*M13+N13+O13+P13+Q13+R13</f>
        <v>0</v>
      </c>
      <c r="BC13" s="58" t="str">
        <f>SpellNumber(L13,BB13)</f>
        <v>INR Zero Only</v>
      </c>
      <c r="IA13" s="23">
        <v>1.1</v>
      </c>
      <c r="IB13" s="23" t="s">
        <v>53</v>
      </c>
      <c r="IC13" s="23" t="s">
        <v>58</v>
      </c>
      <c r="ID13" s="23">
        <v>50</v>
      </c>
      <c r="IE13" s="24" t="s">
        <v>37</v>
      </c>
      <c r="IF13" s="24" t="s">
        <v>40</v>
      </c>
      <c r="IG13" s="24" t="s">
        <v>36</v>
      </c>
      <c r="IH13" s="24">
        <v>123.223</v>
      </c>
      <c r="II13" s="24" t="s">
        <v>37</v>
      </c>
    </row>
    <row r="14" spans="1:243" s="23" customFormat="1" ht="57.75" customHeight="1">
      <c r="A14" s="46">
        <v>1.2</v>
      </c>
      <c r="B14" s="47" t="s">
        <v>72</v>
      </c>
      <c r="C14" s="76" t="s">
        <v>59</v>
      </c>
      <c r="D14" s="77">
        <v>1</v>
      </c>
      <c r="E14" s="32" t="s">
        <v>37</v>
      </c>
      <c r="F14" s="33"/>
      <c r="G14" s="34"/>
      <c r="H14" s="34"/>
      <c r="I14" s="36" t="s">
        <v>38</v>
      </c>
      <c r="J14" s="37">
        <f>IF(I14="Less(-)",-1,1)</f>
        <v>1</v>
      </c>
      <c r="K14" s="38" t="s">
        <v>39</v>
      </c>
      <c r="L14" s="38" t="s">
        <v>4</v>
      </c>
      <c r="M14" s="39"/>
      <c r="N14" s="34"/>
      <c r="O14" s="34"/>
      <c r="P14" s="40"/>
      <c r="Q14" s="34"/>
      <c r="R14" s="34"/>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2">
        <f>D14*M14</f>
        <v>0</v>
      </c>
      <c r="BB14" s="57">
        <f>D14*M14+N14+O14+P14+Q14+R14</f>
        <v>0</v>
      </c>
      <c r="BC14" s="58" t="str">
        <f>SpellNumber(L14,BB14)</f>
        <v>INR Zero Only</v>
      </c>
      <c r="IE14" s="24"/>
      <c r="IF14" s="24"/>
      <c r="IG14" s="24"/>
      <c r="IH14" s="24"/>
      <c r="II14" s="24"/>
    </row>
    <row r="15" spans="1:243" s="23" customFormat="1" ht="42.75" customHeight="1">
      <c r="A15" s="46">
        <v>1.3</v>
      </c>
      <c r="B15" s="47" t="s">
        <v>73</v>
      </c>
      <c r="C15" s="76" t="s">
        <v>60</v>
      </c>
      <c r="D15" s="77">
        <v>1</v>
      </c>
      <c r="E15" s="32" t="s">
        <v>37</v>
      </c>
      <c r="F15" s="33"/>
      <c r="G15" s="34"/>
      <c r="H15" s="34"/>
      <c r="I15" s="36" t="s">
        <v>38</v>
      </c>
      <c r="J15" s="37">
        <f>IF(I15="Less(-)",-1,1)</f>
        <v>1</v>
      </c>
      <c r="K15" s="38" t="s">
        <v>39</v>
      </c>
      <c r="L15" s="38" t="s">
        <v>4</v>
      </c>
      <c r="M15" s="39"/>
      <c r="N15" s="34"/>
      <c r="O15" s="34"/>
      <c r="P15" s="40"/>
      <c r="Q15" s="34"/>
      <c r="R15" s="34"/>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2">
        <f>D15*M15</f>
        <v>0</v>
      </c>
      <c r="BB15" s="57">
        <f>D15*M15+N15+O15+P15+Q15+R15</f>
        <v>0</v>
      </c>
      <c r="BC15" s="58" t="str">
        <f>SpellNumber(L15,BB15)</f>
        <v>INR Zero Only</v>
      </c>
      <c r="IE15" s="24"/>
      <c r="IF15" s="24"/>
      <c r="IG15" s="24"/>
      <c r="IH15" s="24"/>
      <c r="II15" s="24"/>
    </row>
    <row r="16" spans="1:243" s="23" customFormat="1" ht="25.5" customHeight="1">
      <c r="A16" s="46">
        <v>1.4</v>
      </c>
      <c r="B16" s="47" t="s">
        <v>66</v>
      </c>
      <c r="C16" s="76" t="s">
        <v>61</v>
      </c>
      <c r="D16" s="77">
        <v>1</v>
      </c>
      <c r="E16" s="32" t="s">
        <v>37</v>
      </c>
      <c r="F16" s="33"/>
      <c r="G16" s="34"/>
      <c r="H16" s="34"/>
      <c r="I16" s="36" t="s">
        <v>38</v>
      </c>
      <c r="J16" s="37">
        <f>IF(I16="Less(-)",-1,1)</f>
        <v>1</v>
      </c>
      <c r="K16" s="38" t="s">
        <v>39</v>
      </c>
      <c r="L16" s="38" t="s">
        <v>4</v>
      </c>
      <c r="M16" s="39"/>
      <c r="N16" s="34"/>
      <c r="O16" s="34"/>
      <c r="P16" s="40"/>
      <c r="Q16" s="34"/>
      <c r="R16" s="34"/>
      <c r="S16" s="40"/>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2">
        <f>D16*M16</f>
        <v>0</v>
      </c>
      <c r="BB16" s="57">
        <f>D16*M16+N16+O16+P16+Q16+R16</f>
        <v>0</v>
      </c>
      <c r="BC16" s="58" t="str">
        <f>SpellNumber(L16,BB16)</f>
        <v>INR Zero Only</v>
      </c>
      <c r="IA16" s="23">
        <v>1.2</v>
      </c>
      <c r="IB16" s="23" t="s">
        <v>54</v>
      </c>
      <c r="IC16" s="23" t="s">
        <v>59</v>
      </c>
      <c r="ID16" s="23">
        <v>50</v>
      </c>
      <c r="IE16" s="24" t="s">
        <v>52</v>
      </c>
      <c r="IF16" s="24" t="s">
        <v>42</v>
      </c>
      <c r="IG16" s="24" t="s">
        <v>41</v>
      </c>
      <c r="IH16" s="24">
        <v>213</v>
      </c>
      <c r="II16" s="24" t="s">
        <v>37</v>
      </c>
    </row>
    <row r="17" spans="1:243" s="23" customFormat="1" ht="24.75" customHeight="1">
      <c r="A17" s="46">
        <v>1.5</v>
      </c>
      <c r="B17" s="47" t="s">
        <v>63</v>
      </c>
      <c r="C17" s="76" t="s">
        <v>62</v>
      </c>
      <c r="D17" s="77">
        <v>1</v>
      </c>
      <c r="E17" s="32" t="s">
        <v>37</v>
      </c>
      <c r="F17" s="33"/>
      <c r="G17" s="34"/>
      <c r="H17" s="34"/>
      <c r="I17" s="36" t="s">
        <v>38</v>
      </c>
      <c r="J17" s="37">
        <f>IF(I17="Less(-)",-1,1)</f>
        <v>1</v>
      </c>
      <c r="K17" s="38" t="s">
        <v>39</v>
      </c>
      <c r="L17" s="38" t="s">
        <v>4</v>
      </c>
      <c r="M17" s="39"/>
      <c r="N17" s="34"/>
      <c r="O17" s="34"/>
      <c r="P17" s="40"/>
      <c r="Q17" s="34"/>
      <c r="R17" s="34"/>
      <c r="S17" s="40"/>
      <c r="T17" s="40"/>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2">
        <f>D17*M17</f>
        <v>0</v>
      </c>
      <c r="BB17" s="57">
        <f>D17*M17+N17+O17+P17+Q17+R17</f>
        <v>0</v>
      </c>
      <c r="BC17" s="58" t="str">
        <f>SpellNumber(L17,BB17)</f>
        <v>INR Zero Only</v>
      </c>
      <c r="IA17" s="23">
        <v>1.3</v>
      </c>
      <c r="IB17" s="23" t="s">
        <v>55</v>
      </c>
      <c r="IC17" s="23" t="s">
        <v>60</v>
      </c>
      <c r="ID17" s="23">
        <v>30</v>
      </c>
      <c r="IE17" s="24" t="s">
        <v>52</v>
      </c>
      <c r="IF17" s="24" t="s">
        <v>42</v>
      </c>
      <c r="IG17" s="24" t="s">
        <v>41</v>
      </c>
      <c r="IH17" s="24">
        <v>213</v>
      </c>
      <c r="II17" s="24" t="s">
        <v>37</v>
      </c>
    </row>
    <row r="18" spans="1:243" s="23" customFormat="1" ht="23.25" customHeight="1">
      <c r="A18" s="46">
        <v>1.6</v>
      </c>
      <c r="B18" s="47" t="s">
        <v>64</v>
      </c>
      <c r="C18" s="76" t="s">
        <v>69</v>
      </c>
      <c r="D18" s="77">
        <v>1</v>
      </c>
      <c r="E18" s="32" t="s">
        <v>37</v>
      </c>
      <c r="F18" s="33"/>
      <c r="G18" s="34"/>
      <c r="H18" s="34"/>
      <c r="I18" s="36" t="s">
        <v>38</v>
      </c>
      <c r="J18" s="37">
        <f>IF(I18="Less(-)",-1,1)</f>
        <v>1</v>
      </c>
      <c r="K18" s="38" t="s">
        <v>39</v>
      </c>
      <c r="L18" s="38" t="s">
        <v>4</v>
      </c>
      <c r="M18" s="39"/>
      <c r="N18" s="34"/>
      <c r="O18" s="34"/>
      <c r="P18" s="40"/>
      <c r="Q18" s="34"/>
      <c r="R18" s="34"/>
      <c r="S18" s="40"/>
      <c r="T18" s="40"/>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2">
        <f>D18*M18</f>
        <v>0</v>
      </c>
      <c r="BB18" s="57">
        <f>D18*M18+N18+O18+P18+Q18+R18</f>
        <v>0</v>
      </c>
      <c r="BC18" s="58" t="str">
        <f>SpellNumber(L18,BB18)</f>
        <v>INR Zero Only</v>
      </c>
      <c r="IA18" s="23">
        <v>1.4</v>
      </c>
      <c r="IB18" s="23" t="s">
        <v>56</v>
      </c>
      <c r="IC18" s="23" t="s">
        <v>61</v>
      </c>
      <c r="ID18" s="23">
        <v>10</v>
      </c>
      <c r="IE18" s="24" t="s">
        <v>52</v>
      </c>
      <c r="IF18" s="24" t="s">
        <v>35</v>
      </c>
      <c r="IG18" s="24" t="s">
        <v>43</v>
      </c>
      <c r="IH18" s="24">
        <v>10</v>
      </c>
      <c r="II18" s="24" t="s">
        <v>37</v>
      </c>
    </row>
    <row r="19" spans="1:243" s="23" customFormat="1" ht="24" customHeight="1">
      <c r="A19" s="46">
        <v>1.7</v>
      </c>
      <c r="B19" s="47" t="s">
        <v>65</v>
      </c>
      <c r="C19" s="76" t="s">
        <v>70</v>
      </c>
      <c r="D19" s="77">
        <v>1</v>
      </c>
      <c r="E19" s="32" t="s">
        <v>37</v>
      </c>
      <c r="F19" s="33"/>
      <c r="G19" s="34"/>
      <c r="H19" s="34"/>
      <c r="I19" s="36" t="s">
        <v>38</v>
      </c>
      <c r="J19" s="37">
        <f>IF(I19="Less(-)",-1,1)</f>
        <v>1</v>
      </c>
      <c r="K19" s="38" t="s">
        <v>39</v>
      </c>
      <c r="L19" s="38" t="s">
        <v>4</v>
      </c>
      <c r="M19" s="39"/>
      <c r="N19" s="34"/>
      <c r="O19" s="34"/>
      <c r="P19" s="40"/>
      <c r="Q19" s="34"/>
      <c r="R19" s="34"/>
      <c r="S19" s="40"/>
      <c r="T19" s="40"/>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2">
        <f>D19*M19</f>
        <v>0</v>
      </c>
      <c r="BB19" s="57">
        <f>D19*M19+N19+O19+P19+Q19+R19</f>
        <v>0</v>
      </c>
      <c r="BC19" s="58" t="str">
        <f>SpellNumber(L19,BB19)</f>
        <v>INR Zero Only</v>
      </c>
      <c r="IE19" s="24"/>
      <c r="IF19" s="24"/>
      <c r="IG19" s="24"/>
      <c r="IH19" s="24"/>
      <c r="II19" s="24"/>
    </row>
    <row r="20" spans="1:243" s="23" customFormat="1" ht="18">
      <c r="A20" s="70" t="s">
        <v>44</v>
      </c>
      <c r="B20" s="71"/>
      <c r="C20" s="46"/>
      <c r="D20" s="46"/>
      <c r="E20" s="72"/>
      <c r="F20" s="72"/>
      <c r="G20" s="72"/>
      <c r="H20" s="73"/>
      <c r="I20" s="73"/>
      <c r="J20" s="73"/>
      <c r="K20" s="73"/>
      <c r="L20" s="72"/>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5">
        <f>SUM(BA13:BA19)</f>
        <v>0</v>
      </c>
      <c r="BB20" s="59">
        <f>SUM(BB13:BB19)</f>
        <v>0</v>
      </c>
      <c r="BC20" s="56" t="str">
        <f>SpellNumber($E$2,BB20)</f>
        <v>INR Zero Only</v>
      </c>
      <c r="IE20" s="24">
        <v>4</v>
      </c>
      <c r="IF20" s="24" t="s">
        <v>42</v>
      </c>
      <c r="IG20" s="24" t="s">
        <v>45</v>
      </c>
      <c r="IH20" s="24">
        <v>10</v>
      </c>
      <c r="II20" s="24" t="s">
        <v>37</v>
      </c>
    </row>
    <row r="21" spans="1:243" s="28" customFormat="1" ht="18">
      <c r="A21" s="26" t="s">
        <v>46</v>
      </c>
      <c r="B21" s="27"/>
      <c r="C21" s="78"/>
      <c r="D21" s="79"/>
      <c r="E21" s="62" t="s">
        <v>47</v>
      </c>
      <c r="F21" s="63"/>
      <c r="G21" s="64"/>
      <c r="H21" s="65"/>
      <c r="I21" s="65"/>
      <c r="J21" s="65"/>
      <c r="K21" s="66"/>
      <c r="L21" s="67"/>
      <c r="M21" s="68" t="s">
        <v>48</v>
      </c>
      <c r="N21" s="65"/>
      <c r="O21" s="61"/>
      <c r="P21" s="61"/>
      <c r="Q21" s="61"/>
      <c r="R21" s="61"/>
      <c r="S21" s="61"/>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9">
        <f>IF(ISBLANK(F21),0,IF(E21="Excess (+)",ROUND(BA20+(BA20*F21),2),IF(E21="Less (-)",ROUND(BA20+(BA20*F21*(-1)),2),0)))</f>
        <v>0</v>
      </c>
      <c r="BB21" s="29">
        <f>ROUND(BA21,0)</f>
        <v>0</v>
      </c>
      <c r="BC21" s="30" t="str">
        <f>SpellNumber(L21,BB21)</f>
        <v> Zero Only</v>
      </c>
      <c r="IE21" s="31"/>
      <c r="IF21" s="31"/>
      <c r="IG21" s="31"/>
      <c r="IH21" s="31"/>
      <c r="II21" s="31"/>
    </row>
    <row r="22" spans="1:243" s="28" customFormat="1" ht="18">
      <c r="A22" s="25" t="s">
        <v>49</v>
      </c>
      <c r="B22" s="25"/>
      <c r="C22" s="49" t="str">
        <f>SpellNumber($E$2,BB20)</f>
        <v>INR Zero Only</v>
      </c>
      <c r="D22" s="49"/>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49"/>
      <c r="BC22" s="49"/>
      <c r="IE22" s="31"/>
      <c r="IF22" s="31"/>
      <c r="IG22" s="31"/>
      <c r="IH22" s="31"/>
      <c r="II22" s="31"/>
    </row>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type="list" allowBlank="1" showInputMessage="1" showErrorMessage="1" sqref="L13:L19">
      <formula1>"INR"</formula1>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54" t="s">
        <v>50</v>
      </c>
      <c r="F6" s="54"/>
      <c r="G6" s="54"/>
      <c r="H6" s="54"/>
      <c r="I6" s="54"/>
      <c r="J6" s="54"/>
      <c r="K6" s="54"/>
    </row>
    <row r="7" spans="5:11" ht="15">
      <c r="E7" s="55"/>
      <c r="F7" s="55"/>
      <c r="G7" s="55"/>
      <c r="H7" s="55"/>
      <c r="I7" s="55"/>
      <c r="J7" s="55"/>
      <c r="K7" s="55"/>
    </row>
    <row r="8" spans="5:11" ht="15">
      <c r="E8" s="55"/>
      <c r="F8" s="55"/>
      <c r="G8" s="55"/>
      <c r="H8" s="55"/>
      <c r="I8" s="55"/>
      <c r="J8" s="55"/>
      <c r="K8" s="55"/>
    </row>
    <row r="9" spans="5:11" ht="15">
      <c r="E9" s="55"/>
      <c r="F9" s="55"/>
      <c r="G9" s="55"/>
      <c r="H9" s="55"/>
      <c r="I9" s="55"/>
      <c r="J9" s="55"/>
      <c r="K9" s="55"/>
    </row>
    <row r="10" spans="5:11" ht="15">
      <c r="E10" s="55"/>
      <c r="F10" s="55"/>
      <c r="G10" s="55"/>
      <c r="H10" s="55"/>
      <c r="I10" s="55"/>
      <c r="J10" s="55"/>
      <c r="K10" s="55"/>
    </row>
    <row r="11" spans="5:11" ht="15">
      <c r="E11" s="55"/>
      <c r="F11" s="55"/>
      <c r="G11" s="55"/>
      <c r="H11" s="55"/>
      <c r="I11" s="55"/>
      <c r="J11" s="55"/>
      <c r="K11" s="55"/>
    </row>
    <row r="12" spans="5:11" ht="15">
      <c r="E12" s="55"/>
      <c r="F12" s="55"/>
      <c r="G12" s="55"/>
      <c r="H12" s="55"/>
      <c r="I12" s="55"/>
      <c r="J12" s="55"/>
      <c r="K12" s="55"/>
    </row>
    <row r="13" spans="5:11" ht="15">
      <c r="E13" s="55"/>
      <c r="F13" s="55"/>
      <c r="G13" s="55"/>
      <c r="H13" s="55"/>
      <c r="I13" s="55"/>
      <c r="J13" s="55"/>
      <c r="K13" s="55"/>
    </row>
    <row r="14" spans="5:11" ht="15">
      <c r="E14" s="55"/>
      <c r="F14" s="55"/>
      <c r="G14" s="55"/>
      <c r="H14" s="55"/>
      <c r="I14" s="55"/>
      <c r="J14" s="55"/>
      <c r="K14" s="5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2021-09-14T10:51:31Z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