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<sst xmlns="http://schemas.openxmlformats.org/spreadsheetml/2006/main" count="160" uniqueCount="67">
  <si>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</si>
  <si>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</si>
  <si>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</si>
  <si>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</si>
  <si>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</si>
  <si>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</si>
  <si>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</si>
  <si>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</si>
  <si>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</si>
  <si>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</si>
  <si>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</si>
  <si>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</si>
  <si>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</si>
  <si>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</si>
  <si>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</si>
  <si>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</si>
  <si>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</si>
  <si>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</si>
  <si>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</si>
  <si>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</si>
  <si>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</si>
  <si>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</si>
  <si>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</si>
  <si>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</si>
  <si>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</si>
  <si>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</si>
  <si>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</si>
  <si>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</si>
  <si>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</si>
  <si>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</si>
  <si>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</si>
  <si>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</si>
  <si>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</si>
  <si>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</si>
  <si>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</si>
  <si>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</si>
  <si>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</si>
  <si>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</si>
  <si>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</si>
  <si>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</si>
  <si>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</si>
  <si>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</si>
  <si>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</si>
  <si>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</si>
  <si>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</si>
  <si>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</si>
  <si>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</si>
  <si>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</si>
  <si>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</si>
  <si>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</si>
  <si>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</si>
  <si>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</si>
  <si>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</si>
  <si>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</si>
  <si>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</si>
  <si>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</si>
  <si>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</si>
  <si>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</si>
  <si>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 xml:space="preserve">
Name of Work:&lt; Providing and installation of Inverter Split AC's with heating and cooling, 2.0 TR, Five Star rated capacity &gt;
 </t>
  </si>
  <si>
    <t>Contract No:  &lt;IISERM(1486) 21/22-Pur &gt;</t>
  </si>
  <si>
    <r>
      <rPr>
        <b/>
        <sz val="10"/>
        <color indexed="8"/>
        <rFont val="Times New Roman"/>
        <family val="1"/>
      </rPr>
      <t xml:space="preserve">Providing and installation of Inverter Split AC's with heating and cooling, 2.0 TR, Five Star rated capacity (cooling) 21000 BTU/Hr. and  (heating) 23000BTU / Hr. rated COP cooling/heating 3.15/3.20 including installation. 
Make: (O-General/ Mishubushi/ Voltas/Blue Star/Toshiba) with heavy duty iron angle stand for resting outdoor unit.
</t>
    </r>
    <r>
      <rPr>
        <sz val="10"/>
        <color indexed="8"/>
        <rFont val="Times New Roman"/>
        <family val="1"/>
      </rPr>
      <t>(as per Technical details as given  below)</t>
    </r>
  </si>
  <si>
    <t>ITEM5</t>
  </si>
  <si>
    <t>ITEM6</t>
  </si>
  <si>
    <t>Rmt</t>
  </si>
  <si>
    <t>Copper Tubing 1/2” and 1/4” with pipe insulation of K flex/Totaline
(Make of copper tubing-RYOKU/MET TUBE/TOTALINE/MEHTATUBE)
(as per Technical details as given  below)</t>
  </si>
  <si>
    <t>PVC drain pipe 25mm
Make: Reliance/ Finolex/ Astra
(as per Technical details as given  below)</t>
  </si>
  <si>
    <t>Providing and installation of Inverter Split AC's with heating and cooling, 2.0 TR, Five Star rated capacity (cooling) 21000 BTU/Hr. and  (heating) 23000BTU / Hr. rated COP cooling/heating 3.15/3.20 including installation. 
Make: (O-General/ Mishubushi/ Voltas/Blue Star/Toshiba) with heavy duty iron angle stand for resting outdoor unit.
(as per Technical details as given  below)</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</si>
</sst>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409]dddd\,\ mmmm\ d\,\ yyyy"/>
    <numFmt numFmtId="181" formatCode="[$-409]h:mm:ss\ AM/PM"/>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5" fillId="0" borderId="13" xfId="0" applyFont="1" applyFill="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PageLayoutView="0" workbookViewId="0" topLeftCell="A9">
      <selection activeCell="B21" sqref="B21"/>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6" t="str">
        <f>B2&amp;" BoQ"</f>
        <v>Item Wise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7" t="s">
        <v>48</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24" customHeight="1">
      <c r="A5" s="68" t="s">
        <v>58</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7" t="s">
        <v>59</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33.75" customHeight="1">
      <c r="A8" s="11" t="s">
        <v>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81.75" customHeight="1">
      <c r="A13" s="63">
        <v>1.1</v>
      </c>
      <c r="B13" s="73" t="s">
        <v>60</v>
      </c>
      <c r="C13" s="43" t="s">
        <v>50</v>
      </c>
      <c r="D13" s="44">
        <v>10</v>
      </c>
      <c r="E13" s="37" t="s">
        <v>53</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5">
        <f>D13*M13+N13+O13+P13+Q13+R13</f>
        <v>0</v>
      </c>
      <c r="BC13" s="46" t="str">
        <f>SpellNumber(L13,BB13)</f>
        <v>INR Zero Only</v>
      </c>
      <c r="IA13" s="23">
        <v>1.1</v>
      </c>
      <c r="IB13" s="34" t="s">
        <v>66</v>
      </c>
      <c r="IC13" s="23" t="s">
        <v>50</v>
      </c>
      <c r="ID13" s="23">
        <v>1</v>
      </c>
      <c r="IE13" s="24" t="s">
        <v>53</v>
      </c>
      <c r="IF13" s="24" t="s">
        <v>39</v>
      </c>
      <c r="IG13" s="24" t="s">
        <v>35</v>
      </c>
      <c r="IH13" s="24">
        <v>123.223</v>
      </c>
      <c r="II13" s="24" t="s">
        <v>36</v>
      </c>
    </row>
    <row r="14" spans="1:243" s="23" customFormat="1" ht="45.75" customHeight="1">
      <c r="A14" s="63">
        <v>1.2</v>
      </c>
      <c r="B14" s="73" t="s">
        <v>64</v>
      </c>
      <c r="C14" s="43" t="s">
        <v>51</v>
      </c>
      <c r="D14" s="44">
        <v>60</v>
      </c>
      <c r="E14" s="37" t="s">
        <v>63</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5">
        <f>D14*M14+N14+O14+P14+Q14+R14</f>
        <v>0</v>
      </c>
      <c r="BC14" s="46" t="str">
        <f>SpellNumber(L14,BB14)</f>
        <v>INR Zero Only</v>
      </c>
      <c r="IA14" s="23">
        <v>1.2</v>
      </c>
      <c r="IB14" s="34" t="s">
        <v>64</v>
      </c>
      <c r="IC14" s="23" t="s">
        <v>51</v>
      </c>
      <c r="ID14" s="23">
        <v>1</v>
      </c>
      <c r="IE14" s="24" t="s">
        <v>63</v>
      </c>
      <c r="IF14" s="24" t="s">
        <v>39</v>
      </c>
      <c r="IG14" s="24" t="s">
        <v>35</v>
      </c>
      <c r="IH14" s="24">
        <v>123.223</v>
      </c>
      <c r="II14" s="24" t="s">
        <v>36</v>
      </c>
    </row>
    <row r="15" spans="1:243" s="23" customFormat="1" ht="44.25" customHeight="1">
      <c r="A15" s="63">
        <v>1.3</v>
      </c>
      <c r="B15" s="73" t="s">
        <v>65</v>
      </c>
      <c r="C15" s="43" t="s">
        <v>52</v>
      </c>
      <c r="D15" s="44">
        <v>60</v>
      </c>
      <c r="E15" s="37" t="s">
        <v>63</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5">
        <f>D15*M15+N15+O15+P15+Q15+R15</f>
        <v>0</v>
      </c>
      <c r="BC15" s="46" t="str">
        <f>SpellNumber(L15,BB15)</f>
        <v>INR Zero Only</v>
      </c>
      <c r="IA15" s="23">
        <v>1.3</v>
      </c>
      <c r="IB15" s="34" t="s">
        <v>65</v>
      </c>
      <c r="IC15" s="23" t="s">
        <v>52</v>
      </c>
      <c r="ID15" s="23">
        <v>1</v>
      </c>
      <c r="IE15" s="24" t="s">
        <v>63</v>
      </c>
      <c r="IF15" s="24" t="s">
        <v>39</v>
      </c>
      <c r="IG15" s="24" t="s">
        <v>35</v>
      </c>
      <c r="IH15" s="24">
        <v>123.223</v>
      </c>
      <c r="II15" s="24" t="s">
        <v>36</v>
      </c>
    </row>
    <row r="16" spans="1:243" s="23" customFormat="1" ht="21" customHeight="1">
      <c r="A16" s="63">
        <v>1.4</v>
      </c>
      <c r="B16" s="36" t="s">
        <v>54</v>
      </c>
      <c r="C16" s="43" t="s">
        <v>55</v>
      </c>
      <c r="D16" s="44">
        <v>1</v>
      </c>
      <c r="E16" s="37" t="s">
        <v>53</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5">
        <f>D16*M16+N16+O16+P16+Q16+R16</f>
        <v>0</v>
      </c>
      <c r="BC16" s="46" t="str">
        <f>SpellNumber(L16,BB16)</f>
        <v>INR Zero Only</v>
      </c>
      <c r="IA16" s="23">
        <v>1.4</v>
      </c>
      <c r="IB16" s="34" t="s">
        <v>54</v>
      </c>
      <c r="IC16" s="23" t="s">
        <v>55</v>
      </c>
      <c r="ID16" s="23">
        <v>1</v>
      </c>
      <c r="IE16" s="24" t="s">
        <v>53</v>
      </c>
      <c r="IF16" s="24"/>
      <c r="IG16" s="24"/>
      <c r="IH16" s="24"/>
      <c r="II16" s="24"/>
    </row>
    <row r="17" spans="1:243" s="23" customFormat="1" ht="19.5" customHeight="1">
      <c r="A17" s="63">
        <v>1.5</v>
      </c>
      <c r="B17" s="36" t="s">
        <v>56</v>
      </c>
      <c r="C17" s="43" t="s">
        <v>61</v>
      </c>
      <c r="D17" s="44">
        <v>1</v>
      </c>
      <c r="E17" s="37" t="s">
        <v>53</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5">
        <f>D17*M17+N17+O17+P17+Q17+R17</f>
        <v>0</v>
      </c>
      <c r="BC17" s="46" t="str">
        <f>SpellNumber(L17,BB17)</f>
        <v>INR Zero Only</v>
      </c>
      <c r="IA17" s="23">
        <v>1.5</v>
      </c>
      <c r="IB17" s="34" t="s">
        <v>56</v>
      </c>
      <c r="IC17" s="23" t="s">
        <v>61</v>
      </c>
      <c r="ID17" s="23">
        <v>1</v>
      </c>
      <c r="IE17" s="24" t="s">
        <v>53</v>
      </c>
      <c r="IF17" s="24"/>
      <c r="IG17" s="24"/>
      <c r="IH17" s="24"/>
      <c r="II17" s="24"/>
    </row>
    <row r="18" spans="1:243" s="23" customFormat="1" ht="21.75" customHeight="1">
      <c r="A18" s="63">
        <v>1.6</v>
      </c>
      <c r="B18" s="36" t="s">
        <v>57</v>
      </c>
      <c r="C18" s="43" t="s">
        <v>62</v>
      </c>
      <c r="D18" s="44">
        <v>1</v>
      </c>
      <c r="E18" s="37" t="s">
        <v>53</v>
      </c>
      <c r="F18" s="38"/>
      <c r="G18" s="39"/>
      <c r="H18" s="40"/>
      <c r="I18" s="38" t="s">
        <v>37</v>
      </c>
      <c r="J18" s="41">
        <f>IF(I18="Less(-)",-1,1)</f>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D18*M18</f>
        <v>0</v>
      </c>
      <c r="BB18" s="45">
        <f>D18*M18+N18+O18+P18+Q18+R18</f>
        <v>0</v>
      </c>
      <c r="BC18" s="46" t="str">
        <f>SpellNumber(L18,BB18)</f>
        <v>INR Zero Only</v>
      </c>
      <c r="IA18" s="23">
        <v>1.6</v>
      </c>
      <c r="IB18" s="34" t="s">
        <v>57</v>
      </c>
      <c r="IC18" s="23" t="s">
        <v>62</v>
      </c>
      <c r="ID18" s="23">
        <v>1</v>
      </c>
      <c r="IE18" s="24" t="s">
        <v>53</v>
      </c>
      <c r="IF18" s="24"/>
      <c r="IG18" s="24"/>
      <c r="IH18" s="24"/>
      <c r="II18" s="24"/>
    </row>
    <row r="19" spans="1:243" s="23" customFormat="1" ht="24.75" customHeight="1">
      <c r="A19" s="47" t="s">
        <v>41</v>
      </c>
      <c r="B19" s="47"/>
      <c r="C19" s="48"/>
      <c r="D19" s="42"/>
      <c r="E19" s="48"/>
      <c r="F19" s="48"/>
      <c r="G19" s="48"/>
      <c r="H19" s="49"/>
      <c r="I19" s="49"/>
      <c r="J19" s="49"/>
      <c r="K19" s="49"/>
      <c r="L19" s="48"/>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SUM(BA13:BA18)</f>
        <v>0</v>
      </c>
      <c r="BB19" s="51">
        <f>SUM(BB13:BB18)</f>
        <v>0</v>
      </c>
      <c r="BC19" s="46" t="str">
        <f>SpellNumber($E$2,BB19)</f>
        <v>INR Zero Only</v>
      </c>
      <c r="IE19" s="24">
        <v>4</v>
      </c>
      <c r="IF19" s="24" t="s">
        <v>40</v>
      </c>
      <c r="IG19" s="24" t="s">
        <v>42</v>
      </c>
      <c r="IH19" s="24">
        <v>10</v>
      </c>
      <c r="II19" s="24" t="s">
        <v>36</v>
      </c>
    </row>
    <row r="20" spans="1:243" s="25" customFormat="1" ht="54.75" customHeight="1" hidden="1">
      <c r="A20" s="47" t="s">
        <v>43</v>
      </c>
      <c r="B20" s="47"/>
      <c r="C20" s="52"/>
      <c r="D20" s="53"/>
      <c r="E20" s="54" t="s">
        <v>44</v>
      </c>
      <c r="F20" s="55"/>
      <c r="G20" s="56"/>
      <c r="H20" s="57"/>
      <c r="I20" s="57"/>
      <c r="J20" s="57"/>
      <c r="K20" s="58"/>
      <c r="L20" s="59"/>
      <c r="M20" s="60" t="s">
        <v>45</v>
      </c>
      <c r="N20" s="57"/>
      <c r="O20" s="50"/>
      <c r="P20" s="50"/>
      <c r="Q20" s="50"/>
      <c r="R20" s="50"/>
      <c r="S20" s="50"/>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61">
        <f>IF(ISBLANK(F20),0,IF(E20="Excess (+)",ROUND(BA19+(BA19*F20),2),IF(E20="Less (-)",ROUND(BA19+(BA19*F20*(-1)),2),0)))</f>
        <v>0</v>
      </c>
      <c r="BB20" s="62">
        <f>ROUND(BA20,0)</f>
        <v>0</v>
      </c>
      <c r="BC20" s="46" t="str">
        <f>SpellNumber(L20,BB20)</f>
        <v> Zero Only</v>
      </c>
      <c r="IE20" s="26"/>
      <c r="IF20" s="26"/>
      <c r="IG20" s="26"/>
      <c r="IH20" s="26"/>
      <c r="II20" s="26"/>
    </row>
    <row r="21" spans="1:243" s="25" customFormat="1" ht="43.5" customHeight="1">
      <c r="A21" s="47" t="s">
        <v>46</v>
      </c>
      <c r="B21" s="47"/>
      <c r="C21" s="65" t="str">
        <f>SpellNumber($E$2,BB19)</f>
        <v>INR Zero Only</v>
      </c>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IE21" s="26"/>
      <c r="IF21" s="26"/>
      <c r="IG21" s="26"/>
      <c r="IH21" s="26"/>
      <c r="II21" s="26"/>
    </row>
    <row r="22" ht="15"/>
    <row r="24" ht="15"/>
    <row r="25" ht="15"/>
    <row r="26" ht="15"/>
    <row r="27" ht="15"/>
    <row r="28" ht="15"/>
    <row r="29" ht="15"/>
    <row r="30" ht="15"/>
    <row r="31" ht="15"/>
    <row r="32" ht="15"/>
    <row r="33" ht="15"/>
    <row r="34" ht="15"/>
    <row r="35" ht="15"/>
    <row r="36"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8 L17">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1" t="s">
        <v>47</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2021-07-28T18:54:25Z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