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6" windowHeight="769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<sst xmlns="http://schemas.openxmlformats.org/spreadsheetml/2006/main" count="217" uniqueCount="78">
  <si>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</si>
  <si>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</si>
  <si>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</si>
  <si>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</si>
  <si>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</si>
  <si>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</si>
  <si>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</si>
  <si>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</si>
  <si>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</si>
  <si>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</si>
  <si>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</si>
  <si>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</si>
  <si>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</si>
  <si>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</si>
  <si>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</si>
  <si>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</si>
  <si>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</si>
  <si>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</si>
  <si>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</si>
  <si>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</si>
  <si>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</si>
  <si>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</si>
  <si>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</si>
  <si>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</si>
  <si>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</si>
  <si>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</si>
  <si>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</si>
  <si>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</si>
  <si>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</si>
  <si>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</si>
  <si>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</si>
  <si>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</si>
  <si>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</si>
  <si>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</si>
  <si>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</si>
  <si>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</si>
  <si>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</si>
  <si>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</si>
  <si>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</si>
  <si>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</si>
  <si>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</si>
  <si>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</si>
  <si>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</si>
  <si>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</si>
  <si>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</si>
  <si>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</si>
  <si>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</si>
  <si>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</si>
  <si>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</si>
  <si>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</si>
  <si>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</si>
  <si>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</si>
  <si>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</si>
  <si>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</si>
  <si>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</si>
  <si>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</si>
  <si>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</si>
  <si>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</si>
  <si>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ITEM5</t>
  </si>
  <si>
    <t>ITEM6</t>
  </si>
  <si>
    <t>ITEM7</t>
  </si>
  <si>
    <t>ITEM8</t>
  </si>
  <si>
    <t>ITEM9</t>
  </si>
  <si>
    <t>ITEM10</t>
  </si>
  <si>
    <t>ITEM11</t>
  </si>
  <si>
    <t xml:space="preserve">
Name of Work:&lt; Supply and Installation of Lab Furniture &gt;
 </t>
  </si>
  <si>
    <t>Contract No:  &lt;IISERM(1478) 21/22-Pur &gt;</t>
  </si>
  <si>
    <t>Wall side work bench of size 2440mm L x 750mm W x 900mm H
(as per Technical details as given  below)</t>
  </si>
  <si>
    <t>Wall side work bench of size 1830mm L x 750mm W x 900mm H
(as per Technical details as given  below)</t>
  </si>
  <si>
    <t>Wall side work bench of size 1830mm L x 750mm W x 1200mm H
(as per Technical details as given  below)</t>
  </si>
  <si>
    <t>Wall Chemical Cabinet (WCC1), 2440x380x675 mm
(as per Technical details as given  below)</t>
  </si>
  <si>
    <t>Storage unit 2 (SU2) having one small and one big drawer.
(as per Technical details as given  below)</t>
  </si>
  <si>
    <t>Island work bench of size 2400mm L x 1500mm W x 900mm H
(as per Technical details as given  below)</t>
  </si>
  <si>
    <t>Wall side work bench of size 1220mm L x 750mm W x 900mm H
(as per Technical details as given  below)</t>
  </si>
  <si>
    <t>Wall Chemical Cabinet (WCC1), 1200x380x675 mm
(as per Technical details as given  below)</t>
  </si>
  <si>
    <t>ITEM12</t>
  </si>
  <si>
    <t>Supply of Steel Almirah big size: Height 1970mms, Width 915mms, Depth 485mms
(as per Technical details as given  below)</t>
  </si>
  <si>
    <t>ITEM13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</si>
</sst>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b/>
      <sz val="10"/>
      <name val="Arial"/>
      <family val="2"/>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3"/>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Times New Roman"/>
      <family val="1"/>
    </font>
    <font>
      <b/>
      <sz val="10"/>
      <color rgb="FF1D1D1D"/>
      <name val="Times New Roman"/>
      <family val="1"/>
    </font>
    <font>
      <b/>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25" fillId="0" borderId="13" xfId="59" applyNumberFormat="1" applyFont="1" applyFill="1" applyBorder="1" applyAlignment="1">
      <alignment horizontal="center" vertical="top"/>
      <protection/>
    </xf>
    <xf numFmtId="0" fontId="62" fillId="0" borderId="13" xfId="0" applyFont="1" applyFill="1" applyBorder="1" applyAlignment="1">
      <alignment horizontal="left" vertical="top" wrapText="1"/>
    </xf>
    <xf numFmtId="0" fontId="63" fillId="0" borderId="13" xfId="0" applyFont="1" applyFill="1" applyBorder="1" applyAlignment="1">
      <alignment vertical="center" wrapText="1"/>
    </xf>
    <xf numFmtId="0" fontId="26" fillId="0" borderId="13" xfId="0" applyFont="1" applyFill="1" applyBorder="1" applyAlignment="1">
      <alignment horizontal="justify" vertical="top" wrapText="1"/>
    </xf>
    <xf numFmtId="0" fontId="64" fillId="0" borderId="0" xfId="0" applyFont="1" applyFill="1" applyAlignment="1">
      <alignment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PageLayoutView="0" workbookViewId="0" topLeftCell="A1">
      <selection activeCell="A6" sqref="A6:BC6"/>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70" t="s">
        <v>48</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24" customHeight="1">
      <c r="A5" s="71" t="s">
        <v>65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0" t="s">
        <v>66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82.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6.75" customHeight="1">
      <c r="A13" s="62">
        <v>1.1</v>
      </c>
      <c r="B13" s="63" t="s">
        <v>67</v>
      </c>
      <c r="C13" s="42" t="s">
        <v>50</v>
      </c>
      <c r="D13" s="43">
        <v>2</v>
      </c>
      <c r="E13" s="36" t="s">
        <v>36</v>
      </c>
      <c r="F13" s="37"/>
      <c r="G13" s="38"/>
      <c r="H13" s="39"/>
      <c r="I13" s="37" t="s">
        <v>37</v>
      </c>
      <c r="J13" s="40">
        <f>IF(I13="Less(-)",-1,1)</f>
        <v>1</v>
      </c>
      <c r="K13" s="38" t="s">
        <v>38</v>
      </c>
      <c r="L13" s="38"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67</v>
      </c>
      <c r="IC13" s="23" t="s">
        <v>50</v>
      </c>
      <c r="ID13" s="23">
        <v>2</v>
      </c>
      <c r="IE13" s="24" t="s">
        <v>36</v>
      </c>
      <c r="IF13" s="24" t="s">
        <v>39</v>
      </c>
      <c r="IG13" s="24" t="s">
        <v>35</v>
      </c>
      <c r="IH13" s="24">
        <v>123.223</v>
      </c>
      <c r="II13" s="24" t="s">
        <v>36</v>
      </c>
    </row>
    <row r="14" spans="1:243" s="23" customFormat="1" ht="36.75" customHeight="1">
      <c r="A14" s="62">
        <v>1.2</v>
      </c>
      <c r="B14" s="64" t="s">
        <v>68</v>
      </c>
      <c r="C14" s="42" t="s">
        <v>51</v>
      </c>
      <c r="D14" s="43">
        <v>4</v>
      </c>
      <c r="E14" s="36" t="s">
        <v>53</v>
      </c>
      <c r="F14" s="37"/>
      <c r="G14" s="38"/>
      <c r="H14" s="39"/>
      <c r="I14" s="37" t="s">
        <v>37</v>
      </c>
      <c r="J14" s="40">
        <f aca="true" t="shared" si="0" ref="J14:J21">IF(I14="Less(-)",-1,1)</f>
        <v>1</v>
      </c>
      <c r="K14" s="38" t="s">
        <v>38</v>
      </c>
      <c r="L14" s="38"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aca="true" t="shared" si="1" ref="BA14:BA21">D14*M14</f>
        <v>0</v>
      </c>
      <c r="BB14" s="44">
        <f aca="true" t="shared" si="2" ref="BB14:BB21">D14*M14+N14+O14+P14+Q14+R14</f>
        <v>0</v>
      </c>
      <c r="BC14" s="45" t="str">
        <f aca="true" t="shared" si="3" ref="BC14:BC21">SpellNumber(L14,BB14)</f>
        <v>INR Zero Only</v>
      </c>
      <c r="IA14" s="23">
        <v>1.2</v>
      </c>
      <c r="IB14" s="34" t="s">
        <v>68</v>
      </c>
      <c r="IC14" s="23" t="s">
        <v>51</v>
      </c>
      <c r="ID14" s="23">
        <v>4</v>
      </c>
      <c r="IE14" s="24" t="s">
        <v>53</v>
      </c>
      <c r="IF14" s="24"/>
      <c r="IG14" s="24"/>
      <c r="IH14" s="24"/>
      <c r="II14" s="24"/>
    </row>
    <row r="15" spans="1:243" s="23" customFormat="1" ht="36.75" customHeight="1">
      <c r="A15" s="62">
        <v>1.3</v>
      </c>
      <c r="B15" s="63" t="s">
        <v>69</v>
      </c>
      <c r="C15" s="42" t="s">
        <v>52</v>
      </c>
      <c r="D15" s="43">
        <v>1</v>
      </c>
      <c r="E15" s="36" t="s">
        <v>53</v>
      </c>
      <c r="F15" s="37"/>
      <c r="G15" s="38"/>
      <c r="H15" s="39"/>
      <c r="I15" s="37" t="s">
        <v>37</v>
      </c>
      <c r="J15" s="40">
        <f t="shared" si="0"/>
        <v>1</v>
      </c>
      <c r="K15" s="38" t="s">
        <v>38</v>
      </c>
      <c r="L15" s="38"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A15" s="23">
        <v>1.3</v>
      </c>
      <c r="IB15" s="34" t="s">
        <v>69</v>
      </c>
      <c r="IC15" s="23" t="s">
        <v>52</v>
      </c>
      <c r="ID15" s="23">
        <v>1</v>
      </c>
      <c r="IE15" s="24" t="s">
        <v>53</v>
      </c>
      <c r="IF15" s="24"/>
      <c r="IG15" s="24"/>
      <c r="IH15" s="24"/>
      <c r="II15" s="24"/>
    </row>
    <row r="16" spans="1:243" s="23" customFormat="1" ht="36.75" customHeight="1">
      <c r="A16" s="62">
        <v>1.4</v>
      </c>
      <c r="B16" s="64" t="s">
        <v>70</v>
      </c>
      <c r="C16" s="42" t="s">
        <v>55</v>
      </c>
      <c r="D16" s="43">
        <v>2</v>
      </c>
      <c r="E16" s="36" t="s">
        <v>53</v>
      </c>
      <c r="F16" s="37"/>
      <c r="G16" s="38"/>
      <c r="H16" s="39"/>
      <c r="I16" s="37" t="s">
        <v>37</v>
      </c>
      <c r="J16" s="40">
        <f t="shared" si="0"/>
        <v>1</v>
      </c>
      <c r="K16" s="38" t="s">
        <v>38</v>
      </c>
      <c r="L16" s="38"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A16" s="23">
        <v>1.4</v>
      </c>
      <c r="IB16" s="34" t="s">
        <v>70</v>
      </c>
      <c r="IC16" s="23" t="s">
        <v>55</v>
      </c>
      <c r="ID16" s="23">
        <v>2</v>
      </c>
      <c r="IE16" s="24" t="s">
        <v>53</v>
      </c>
      <c r="IF16" s="24"/>
      <c r="IG16" s="24"/>
      <c r="IH16" s="24"/>
      <c r="II16" s="24"/>
    </row>
    <row r="17" spans="1:243" s="23" customFormat="1" ht="36.75" customHeight="1">
      <c r="A17" s="62">
        <v>1.5</v>
      </c>
      <c r="B17" s="64" t="s">
        <v>74</v>
      </c>
      <c r="C17" s="42" t="s">
        <v>58</v>
      </c>
      <c r="D17" s="43">
        <v>1</v>
      </c>
      <c r="E17" s="36" t="s">
        <v>53</v>
      </c>
      <c r="F17" s="37"/>
      <c r="G17" s="38"/>
      <c r="H17" s="39"/>
      <c r="I17" s="37" t="s">
        <v>37</v>
      </c>
      <c r="J17" s="40">
        <f>IF(I17="Less(-)",-1,1)</f>
        <v>1</v>
      </c>
      <c r="K17" s="38" t="s">
        <v>38</v>
      </c>
      <c r="L17" s="38"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74</v>
      </c>
      <c r="IC17" s="23" t="s">
        <v>58</v>
      </c>
      <c r="ID17" s="23">
        <v>1</v>
      </c>
      <c r="IE17" s="24" t="s">
        <v>53</v>
      </c>
      <c r="IF17" s="24"/>
      <c r="IG17" s="24"/>
      <c r="IH17" s="24"/>
      <c r="II17" s="24"/>
    </row>
    <row r="18" spans="1:243" s="23" customFormat="1" ht="36.75" customHeight="1">
      <c r="A18" s="62">
        <v>1.6</v>
      </c>
      <c r="B18" s="66" t="s">
        <v>71</v>
      </c>
      <c r="C18" s="42" t="s">
        <v>59</v>
      </c>
      <c r="D18" s="43">
        <v>16</v>
      </c>
      <c r="E18" s="36" t="s">
        <v>53</v>
      </c>
      <c r="F18" s="37"/>
      <c r="G18" s="38"/>
      <c r="H18" s="39"/>
      <c r="I18" s="37" t="s">
        <v>37</v>
      </c>
      <c r="J18" s="40">
        <f t="shared" si="0"/>
        <v>1</v>
      </c>
      <c r="K18" s="38" t="s">
        <v>38</v>
      </c>
      <c r="L18" s="38"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A18" s="23">
        <v>1.6</v>
      </c>
      <c r="IB18" s="34" t="s">
        <v>71</v>
      </c>
      <c r="IC18" s="23" t="s">
        <v>59</v>
      </c>
      <c r="ID18" s="23">
        <v>16</v>
      </c>
      <c r="IE18" s="24" t="s">
        <v>53</v>
      </c>
      <c r="IF18" s="24"/>
      <c r="IG18" s="24"/>
      <c r="IH18" s="24"/>
      <c r="II18" s="24"/>
    </row>
    <row r="19" spans="1:243" s="23" customFormat="1" ht="36.75" customHeight="1">
      <c r="A19" s="62">
        <v>1.7</v>
      </c>
      <c r="B19" s="63" t="s">
        <v>76</v>
      </c>
      <c r="C19" s="42" t="s">
        <v>60</v>
      </c>
      <c r="D19" s="43">
        <v>1</v>
      </c>
      <c r="E19" s="36" t="s">
        <v>53</v>
      </c>
      <c r="F19" s="37"/>
      <c r="G19" s="38"/>
      <c r="H19" s="39"/>
      <c r="I19" s="37" t="s">
        <v>37</v>
      </c>
      <c r="J19" s="40">
        <f t="shared" si="0"/>
        <v>1</v>
      </c>
      <c r="K19" s="38" t="s">
        <v>38</v>
      </c>
      <c r="L19" s="38"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A19" s="23">
        <v>1.7</v>
      </c>
      <c r="IB19" s="34" t="s">
        <v>76</v>
      </c>
      <c r="IC19" s="23" t="s">
        <v>60</v>
      </c>
      <c r="ID19" s="23">
        <v>1</v>
      </c>
      <c r="IE19" s="24" t="s">
        <v>53</v>
      </c>
      <c r="IF19" s="24"/>
      <c r="IG19" s="24"/>
      <c r="IH19" s="24"/>
      <c r="II19" s="24"/>
    </row>
    <row r="20" spans="1:243" s="23" customFormat="1" ht="36.75" customHeight="1">
      <c r="A20" s="62">
        <v>1.8</v>
      </c>
      <c r="B20" s="63" t="s">
        <v>72</v>
      </c>
      <c r="C20" s="42" t="s">
        <v>61</v>
      </c>
      <c r="D20" s="43">
        <v>1</v>
      </c>
      <c r="E20" s="36" t="s">
        <v>53</v>
      </c>
      <c r="F20" s="37"/>
      <c r="G20" s="38"/>
      <c r="H20" s="39"/>
      <c r="I20" s="37" t="s">
        <v>37</v>
      </c>
      <c r="J20" s="40">
        <f t="shared" si="0"/>
        <v>1</v>
      </c>
      <c r="K20" s="38" t="s">
        <v>38</v>
      </c>
      <c r="L20" s="38"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4">
        <f t="shared" si="2"/>
        <v>0</v>
      </c>
      <c r="BC20" s="45" t="str">
        <f t="shared" si="3"/>
        <v>INR Zero Only</v>
      </c>
      <c r="IA20" s="23">
        <v>1.8</v>
      </c>
      <c r="IB20" s="34" t="s">
        <v>72</v>
      </c>
      <c r="IC20" s="23" t="s">
        <v>61</v>
      </c>
      <c r="ID20" s="23">
        <v>1</v>
      </c>
      <c r="IE20" s="24" t="s">
        <v>53</v>
      </c>
      <c r="IF20" s="24"/>
      <c r="IG20" s="24"/>
      <c r="IH20" s="24"/>
      <c r="II20" s="24"/>
    </row>
    <row r="21" spans="1:243" s="23" customFormat="1" ht="36.75" customHeight="1">
      <c r="A21" s="62">
        <v>1.9</v>
      </c>
      <c r="B21" s="63" t="s">
        <v>73</v>
      </c>
      <c r="C21" s="42" t="s">
        <v>62</v>
      </c>
      <c r="D21" s="43">
        <v>14</v>
      </c>
      <c r="E21" s="36" t="s">
        <v>53</v>
      </c>
      <c r="F21" s="37"/>
      <c r="G21" s="38"/>
      <c r="H21" s="39"/>
      <c r="I21" s="37" t="s">
        <v>37</v>
      </c>
      <c r="J21" s="40">
        <f t="shared" si="0"/>
        <v>1</v>
      </c>
      <c r="K21" s="38" t="s">
        <v>38</v>
      </c>
      <c r="L21" s="38" t="s">
        <v>4</v>
      </c>
      <c r="M21" s="28"/>
      <c r="N21" s="27"/>
      <c r="O21" s="28"/>
      <c r="P21" s="28"/>
      <c r="Q21" s="27"/>
      <c r="R21" s="27"/>
      <c r="S21" s="29"/>
      <c r="T21" s="29"/>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1">
        <f t="shared" si="1"/>
        <v>0</v>
      </c>
      <c r="BB21" s="44">
        <f t="shared" si="2"/>
        <v>0</v>
      </c>
      <c r="BC21" s="45" t="str">
        <f t="shared" si="3"/>
        <v>INR Zero Only</v>
      </c>
      <c r="IA21" s="23">
        <v>1.9</v>
      </c>
      <c r="IB21" s="34" t="s">
        <v>73</v>
      </c>
      <c r="IC21" s="23" t="s">
        <v>62</v>
      </c>
      <c r="ID21" s="23">
        <v>14</v>
      </c>
      <c r="IE21" s="24" t="s">
        <v>53</v>
      </c>
      <c r="IF21" s="24"/>
      <c r="IG21" s="24"/>
      <c r="IH21" s="24"/>
      <c r="II21" s="24"/>
    </row>
    <row r="22" spans="1:243" s="23" customFormat="1" ht="36.75" customHeight="1">
      <c r="A22" s="62">
        <v>2</v>
      </c>
      <c r="B22" s="63" t="s">
        <v>74</v>
      </c>
      <c r="C22" s="42" t="s">
        <v>63</v>
      </c>
      <c r="D22" s="43">
        <v>54</v>
      </c>
      <c r="E22" s="36" t="s">
        <v>53</v>
      </c>
      <c r="F22" s="37"/>
      <c r="G22" s="38"/>
      <c r="H22" s="39"/>
      <c r="I22" s="37" t="s">
        <v>37</v>
      </c>
      <c r="J22" s="40">
        <f>IF(I22="Less(-)",-1,1)</f>
        <v>1</v>
      </c>
      <c r="K22" s="38" t="s">
        <v>38</v>
      </c>
      <c r="L22" s="38" t="s">
        <v>4</v>
      </c>
      <c r="M22" s="28"/>
      <c r="N22" s="27"/>
      <c r="O22" s="28"/>
      <c r="P22" s="28"/>
      <c r="Q22" s="27"/>
      <c r="R22" s="27"/>
      <c r="S22" s="29"/>
      <c r="T22" s="29"/>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1">
        <f>D22*M22</f>
        <v>0</v>
      </c>
      <c r="BB22" s="44">
        <f>D22*M22+N22+O22+P22+Q22+R22</f>
        <v>0</v>
      </c>
      <c r="BC22" s="45" t="str">
        <f>SpellNumber(L22,BB22)</f>
        <v>INR Zero Only</v>
      </c>
      <c r="IA22" s="23">
        <v>2</v>
      </c>
      <c r="IB22" s="34" t="s">
        <v>74</v>
      </c>
      <c r="IC22" s="23" t="s">
        <v>63</v>
      </c>
      <c r="ID22" s="23">
        <v>54</v>
      </c>
      <c r="IE22" s="24" t="s">
        <v>53</v>
      </c>
      <c r="IF22" s="24"/>
      <c r="IG22" s="24"/>
      <c r="IH22" s="24"/>
      <c r="II22" s="24"/>
    </row>
    <row r="23" spans="1:243" s="23" customFormat="1" ht="36" customHeight="1">
      <c r="A23" s="62">
        <v>2.1</v>
      </c>
      <c r="B23" s="65" t="s">
        <v>54</v>
      </c>
      <c r="C23" s="42" t="s">
        <v>64</v>
      </c>
      <c r="D23" s="43">
        <v>1</v>
      </c>
      <c r="E23" s="36" t="s">
        <v>53</v>
      </c>
      <c r="F23" s="37"/>
      <c r="G23" s="38"/>
      <c r="H23" s="39"/>
      <c r="I23" s="37" t="s">
        <v>37</v>
      </c>
      <c r="J23" s="40">
        <f>IF(I23="Less(-)",-1,1)</f>
        <v>1</v>
      </c>
      <c r="K23" s="38" t="s">
        <v>38</v>
      </c>
      <c r="L23" s="38" t="s">
        <v>4</v>
      </c>
      <c r="M23" s="28"/>
      <c r="N23" s="27"/>
      <c r="O23" s="28"/>
      <c r="P23" s="28"/>
      <c r="Q23" s="27"/>
      <c r="R23" s="27"/>
      <c r="S23" s="29"/>
      <c r="T23" s="29"/>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1">
        <f>D23*M23</f>
        <v>0</v>
      </c>
      <c r="BB23" s="44">
        <f>D23*M23+N23+O23+P23+Q23+R23</f>
        <v>0</v>
      </c>
      <c r="BC23" s="45" t="str">
        <f>SpellNumber(L23,BB23)</f>
        <v>INR Zero Only</v>
      </c>
      <c r="IA23" s="23">
        <v>2.1</v>
      </c>
      <c r="IB23" s="34" t="s">
        <v>54</v>
      </c>
      <c r="IC23" s="23" t="s">
        <v>64</v>
      </c>
      <c r="ID23" s="23">
        <v>1</v>
      </c>
      <c r="IE23" s="24" t="s">
        <v>53</v>
      </c>
      <c r="IF23" s="24"/>
      <c r="IG23" s="24"/>
      <c r="IH23" s="24"/>
      <c r="II23" s="24"/>
    </row>
    <row r="24" spans="1:243" s="23" customFormat="1" ht="33" customHeight="1">
      <c r="A24" s="62">
        <v>2.2</v>
      </c>
      <c r="B24" s="65" t="s">
        <v>56</v>
      </c>
      <c r="C24" s="42" t="s">
        <v>75</v>
      </c>
      <c r="D24" s="43">
        <v>1</v>
      </c>
      <c r="E24" s="36" t="s">
        <v>53</v>
      </c>
      <c r="F24" s="37"/>
      <c r="G24" s="38"/>
      <c r="H24" s="39"/>
      <c r="I24" s="37" t="s">
        <v>37</v>
      </c>
      <c r="J24" s="40">
        <f>IF(I24="Less(-)",-1,1)</f>
        <v>1</v>
      </c>
      <c r="K24" s="38" t="s">
        <v>38</v>
      </c>
      <c r="L24" s="38" t="s">
        <v>4</v>
      </c>
      <c r="M24" s="28"/>
      <c r="N24" s="27"/>
      <c r="O24" s="28"/>
      <c r="P24" s="28"/>
      <c r="Q24" s="27"/>
      <c r="R24" s="27"/>
      <c r="S24" s="29"/>
      <c r="T24" s="29"/>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1">
        <f>D24*M24</f>
        <v>0</v>
      </c>
      <c r="BB24" s="44">
        <f>D24*M24+N24+O24+P24+Q24+R24</f>
        <v>0</v>
      </c>
      <c r="BC24" s="45" t="str">
        <f>SpellNumber(L24,BB24)</f>
        <v>INR Zero Only</v>
      </c>
      <c r="IA24" s="23">
        <v>2.2</v>
      </c>
      <c r="IB24" s="34" t="s">
        <v>56</v>
      </c>
      <c r="IC24" s="23" t="s">
        <v>75</v>
      </c>
      <c r="ID24" s="23">
        <v>1</v>
      </c>
      <c r="IE24" s="24" t="s">
        <v>53</v>
      </c>
      <c r="IF24" s="24"/>
      <c r="IG24" s="24"/>
      <c r="IH24" s="24"/>
      <c r="II24" s="24"/>
    </row>
    <row r="25" spans="1:243" s="23" customFormat="1" ht="33" customHeight="1">
      <c r="A25" s="62">
        <v>2.3</v>
      </c>
      <c r="B25" s="65" t="s">
        <v>57</v>
      </c>
      <c r="C25" s="42" t="s">
        <v>77</v>
      </c>
      <c r="D25" s="43">
        <v>1</v>
      </c>
      <c r="E25" s="36" t="s">
        <v>53</v>
      </c>
      <c r="F25" s="37"/>
      <c r="G25" s="38"/>
      <c r="H25" s="39"/>
      <c r="I25" s="37" t="s">
        <v>37</v>
      </c>
      <c r="J25" s="40">
        <f>IF(I25="Less(-)",-1,1)</f>
        <v>1</v>
      </c>
      <c r="K25" s="38" t="s">
        <v>38</v>
      </c>
      <c r="L25" s="38" t="s">
        <v>4</v>
      </c>
      <c r="M25" s="28"/>
      <c r="N25" s="27"/>
      <c r="O25" s="28"/>
      <c r="P25" s="28"/>
      <c r="Q25" s="27"/>
      <c r="R25" s="27"/>
      <c r="S25" s="29"/>
      <c r="T25" s="29"/>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1">
        <f>D25*M25</f>
        <v>0</v>
      </c>
      <c r="BB25" s="44">
        <f>D25*M25+N25+O25+P25+Q25+R25</f>
        <v>0</v>
      </c>
      <c r="BC25" s="45" t="str">
        <f>SpellNumber(L25,BB25)</f>
        <v>INR Zero Only</v>
      </c>
      <c r="IA25" s="23">
        <v>2.3</v>
      </c>
      <c r="IB25" s="34" t="s">
        <v>57</v>
      </c>
      <c r="IC25" s="23" t="s">
        <v>77</v>
      </c>
      <c r="ID25" s="23">
        <v>1</v>
      </c>
      <c r="IE25" s="24" t="s">
        <v>53</v>
      </c>
      <c r="IF25" s="24"/>
      <c r="IG25" s="24"/>
      <c r="IH25" s="24"/>
      <c r="II25" s="24"/>
    </row>
    <row r="26" spans="1:243" s="23" customFormat="1" ht="24.75" customHeight="1">
      <c r="A26" s="46" t="s">
        <v>41</v>
      </c>
      <c r="B26" s="46"/>
      <c r="C26" s="47"/>
      <c r="D26" s="41"/>
      <c r="E26" s="47"/>
      <c r="F26" s="47"/>
      <c r="G26" s="47"/>
      <c r="H26" s="48"/>
      <c r="I26" s="48"/>
      <c r="J26" s="48"/>
      <c r="K26" s="48"/>
      <c r="L26" s="47"/>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0">
        <f>SUM(BA13:BA25)</f>
        <v>0</v>
      </c>
      <c r="BB26" s="50">
        <f>SUM(BB13:BB25)</f>
        <v>0</v>
      </c>
      <c r="BC26" s="45" t="str">
        <f>SpellNumber($E$2,BB26)</f>
        <v>INR Zero Only</v>
      </c>
      <c r="IE26" s="24">
        <v>4</v>
      </c>
      <c r="IF26" s="24" t="s">
        <v>40</v>
      </c>
      <c r="IG26" s="24" t="s">
        <v>42</v>
      </c>
      <c r="IH26" s="24">
        <v>10</v>
      </c>
      <c r="II26" s="24" t="s">
        <v>36</v>
      </c>
    </row>
    <row r="27" spans="1:243" s="25" customFormat="1" ht="54.75" customHeight="1" hidden="1">
      <c r="A27" s="46" t="s">
        <v>43</v>
      </c>
      <c r="B27" s="46"/>
      <c r="C27" s="51"/>
      <c r="D27" s="52"/>
      <c r="E27" s="53" t="s">
        <v>44</v>
      </c>
      <c r="F27" s="54"/>
      <c r="G27" s="55"/>
      <c r="H27" s="56"/>
      <c r="I27" s="56"/>
      <c r="J27" s="56"/>
      <c r="K27" s="57"/>
      <c r="L27" s="58"/>
      <c r="M27" s="59" t="s">
        <v>45</v>
      </c>
      <c r="N27" s="56"/>
      <c r="O27" s="49"/>
      <c r="P27" s="49"/>
      <c r="Q27" s="49"/>
      <c r="R27" s="49"/>
      <c r="S27" s="49"/>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60">
        <f>IF(ISBLANK(F27),0,IF(E27="Excess (+)",ROUND(BA26+(BA26*F27),2),IF(E27="Less (-)",ROUND(BA26+(BA26*F27*(-1)),2),0)))</f>
        <v>0</v>
      </c>
      <c r="BB27" s="61">
        <f>ROUND(BA27,0)</f>
        <v>0</v>
      </c>
      <c r="BC27" s="45" t="str">
        <f>SpellNumber(L27,BB27)</f>
        <v> Zero Only</v>
      </c>
      <c r="IE27" s="26"/>
      <c r="IF27" s="26"/>
      <c r="IG27" s="26"/>
      <c r="IH27" s="26"/>
      <c r="II27" s="26"/>
    </row>
    <row r="28" spans="1:243" s="25" customFormat="1" ht="26.25" customHeight="1">
      <c r="A28" s="46" t="s">
        <v>46</v>
      </c>
      <c r="B28" s="46"/>
      <c r="C28" s="68" t="str">
        <f>SpellNumber($E$2,BB26)</f>
        <v>INR Zero Only</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E28" s="26"/>
      <c r="IF28" s="26"/>
      <c r="IG28" s="26"/>
      <c r="IH28" s="26"/>
      <c r="II28" s="26"/>
    </row>
    <row r="29" ht="15"/>
    <row r="30" ht="15"/>
    <row r="32" ht="15"/>
    <row r="34" ht="15"/>
    <row r="36" ht="15"/>
    <row r="37" ht="15"/>
    <row r="38" ht="15"/>
    <row r="39" ht="15"/>
    <row r="40" ht="15"/>
    <row r="41" ht="15"/>
    <row r="42" ht="15"/>
    <row r="43" ht="15"/>
    <row r="44" ht="15"/>
    <row r="45" ht="15"/>
    <row r="46" ht="15"/>
    <row r="47" ht="15"/>
    <row r="48" ht="15"/>
    <row r="50" ht="15"/>
  </sheetData>
  <sheetProtection password="E491"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2 L23 L13 L14 L15 L16 L17 L18 L19 L20 L21 L25 L24">
      <formula1>"INR"</formula1>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4.25">
      <c r="E6" s="74" t="s">
        <v>47</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2021-07-07T11:09:00Z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