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<sst xmlns="http://schemas.openxmlformats.org/spreadsheetml/2006/main" count="146" uniqueCount="69">
  <si>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</si>
  <si>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</si>
  <si>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</si>
  <si>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</si>
  <si>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</si>
  <si>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</si>
  <si>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</si>
  <si>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</si>
  <si>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</si>
  <si>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</si>
  <si>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</si>
  <si>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</si>
  <si>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</si>
  <si>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</si>
  <si>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</si>
  <si>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</si>
  <si>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</si>
  <si>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</si>
  <si>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</si>
  <si>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</si>
  <si>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</si>
  <si>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</si>
  <si>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</si>
  <si>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</si>
  <si>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</si>
  <si>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</si>
  <si>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</si>
  <si>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</si>
  <si>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</si>
  <si>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</si>
  <si>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</si>
  <si>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</si>
  <si>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</si>
  <si>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</si>
  <si>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</si>
  <si>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</si>
  <si>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</si>
  <si>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</si>
  <si>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</si>
  <si>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</si>
  <si>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</si>
  <si>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</si>
  <si>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</si>
  <si>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</si>
  <si>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</si>
  <si>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</si>
  <si>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</si>
  <si>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</si>
  <si>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</si>
  <si>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</si>
  <si>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</si>
  <si>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</si>
  <si>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AUCTION/SALE OF SCARP MATERIAL 
(All the Listed items shall be auctioned in One SIngle Lot)</t>
  </si>
  <si>
    <t>Contract No:  &lt;IISERM/EE-EO/Auction/20-21/01 &gt;</t>
  </si>
  <si>
    <t>Battery 8V, 600Ah, VRLA</t>
  </si>
  <si>
    <t>Solar Charge Controller</t>
  </si>
  <si>
    <t>Inverter</t>
  </si>
  <si>
    <t>Battery Box</t>
  </si>
  <si>
    <t>Junction Box</t>
  </si>
  <si>
    <t>16 Sqm Copper DC Cable</t>
  </si>
  <si>
    <t>2.5 Sqm Copper DC Cable</t>
  </si>
  <si>
    <t>ITEM4</t>
  </si>
  <si>
    <t>ITEM5</t>
  </si>
  <si>
    <t>ITEM6</t>
  </si>
  <si>
    <t>ITEM7</t>
  </si>
  <si>
    <t>Mtrs</t>
  </si>
  <si>
    <r>
      <t xml:space="preserve">BASIC RATE INCLUSIVE GST,   Freight Charges ( Unloading &amp; Stacking)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</si>
  <si>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 xml:space="preserve">
Name of Work:&lt;E-TENDER FOR AUCTION/SALE OF SCARP MATERIAL  &gt;
 </t>
  </si>
  <si>
    <t>Tender Inviting Authority: &lt; Director, IISER Mohali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</si>
</sst>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0" xfId="55" applyNumberFormat="1" applyFont="1" applyFill="1" applyBorder="1" applyAlignment="1" applyProtection="1">
      <alignment horizontal="right" vertical="top"/>
      <protection locked="0"/>
    </xf>
    <xf numFmtId="2" fontId="7" fillId="33" borderId="10" xfId="55" applyNumberFormat="1" applyFont="1" applyFill="1" applyBorder="1" applyAlignment="1" applyProtection="1">
      <alignment horizontal="right" vertical="top"/>
      <protection locked="0"/>
    </xf>
    <xf numFmtId="2" fontId="7" fillId="0" borderId="10" xfId="55" applyNumberFormat="1" applyFont="1" applyFill="1" applyBorder="1" applyAlignment="1" applyProtection="1">
      <alignment horizontal="center" vertical="top" wrapText="1"/>
      <protection locked="0"/>
    </xf>
    <xf numFmtId="2" fontId="7" fillId="0" borderId="10" xfId="55" applyNumberFormat="1" applyFont="1" applyFill="1" applyBorder="1" applyAlignment="1">
      <alignment horizontal="center" vertical="top" wrapText="1"/>
      <protection/>
    </xf>
    <xf numFmtId="2" fontId="7" fillId="0" borderId="1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25" fillId="0" borderId="10" xfId="0" applyFont="1" applyFill="1" applyBorder="1" applyAlignment="1">
      <alignment horizontal="justify" vertical="top" wrapText="1"/>
    </xf>
    <xf numFmtId="0" fontId="0" fillId="0" borderId="10" xfId="0" applyFill="1" applyBorder="1" applyAlignment="1">
      <alignment horizontal="center" vertical="top"/>
    </xf>
    <xf numFmtId="2" fontId="4" fillId="0" borderId="10" xfId="59" applyNumberFormat="1" applyFont="1" applyFill="1" applyBorder="1" applyAlignment="1">
      <alignment horizontal="center" vertical="top"/>
      <protection/>
    </xf>
    <xf numFmtId="2" fontId="7" fillId="0" borderId="10" xfId="55" applyNumberFormat="1" applyFont="1" applyFill="1" applyBorder="1" applyAlignment="1" applyProtection="1">
      <alignment horizontal="center" vertical="top"/>
      <protection locked="0"/>
    </xf>
    <xf numFmtId="2" fontId="7" fillId="0" borderId="10" xfId="55" applyNumberFormat="1" applyFont="1" applyFill="1" applyBorder="1" applyAlignment="1" applyProtection="1">
      <alignment horizontal="center" vertical="top"/>
      <protection/>
    </xf>
    <xf numFmtId="2" fontId="4" fillId="0" borderId="10" xfId="55" applyNumberFormat="1" applyFont="1" applyFill="1" applyBorder="1" applyAlignment="1">
      <alignment horizontal="center" vertical="top"/>
      <protection/>
    </xf>
    <xf numFmtId="0" fontId="0" fillId="0" borderId="10" xfId="0" applyBorder="1" applyAlignment="1">
      <alignment vertical="center" wrapText="1"/>
    </xf>
    <xf numFmtId="0" fontId="7" fillId="0" borderId="10" xfId="59" applyNumberFormat="1" applyFont="1" applyFill="1" applyBorder="1" applyAlignment="1" applyProtection="1">
      <alignment horizontal="left" vertical="top" wrapText="1"/>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23" fillId="0" borderId="10" xfId="59" applyNumberFormat="1" applyFont="1" applyFill="1" applyBorder="1" applyAlignment="1">
      <alignment vertical="top" wrapText="1" readingOrder="1"/>
      <protection/>
    </xf>
    <xf numFmtId="2" fontId="24" fillId="0" borderId="10" xfId="0" applyNumberFormat="1" applyFont="1" applyFill="1" applyBorder="1" applyAlignment="1">
      <alignment horizontal="center" vertical="top" wrapText="1"/>
    </xf>
    <xf numFmtId="2" fontId="7" fillId="0" borderId="10" xfId="57" applyNumberFormat="1" applyFont="1" applyFill="1" applyBorder="1" applyAlignment="1">
      <alignment horizontal="right" vertical="top"/>
      <protection/>
    </xf>
    <xf numFmtId="0" fontId="4" fillId="0" borderId="10" xfId="59" applyNumberFormat="1" applyFont="1" applyFill="1" applyBorder="1" applyAlignment="1">
      <alignment vertical="top" wrapText="1"/>
      <protection/>
    </xf>
    <xf numFmtId="0" fontId="7" fillId="0" borderId="10" xfId="59" applyNumberFormat="1" applyFont="1" applyFill="1" applyBorder="1" applyAlignment="1">
      <alignment horizontal="left" vertical="top"/>
      <protection/>
    </xf>
    <xf numFmtId="0" fontId="4" fillId="0" borderId="10" xfId="59" applyNumberFormat="1" applyFont="1" applyFill="1" applyBorder="1" applyAlignment="1">
      <alignment vertical="top"/>
      <protection/>
    </xf>
    <xf numFmtId="0" fontId="14"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2" fontId="14" fillId="0" borderId="10" xfId="59" applyNumberFormat="1" applyFont="1" applyFill="1" applyBorder="1" applyAlignment="1">
      <alignment vertical="top"/>
      <protection/>
    </xf>
    <xf numFmtId="0" fontId="15" fillId="0" borderId="10" xfId="55" applyNumberFormat="1" applyFont="1" applyFill="1" applyBorder="1" applyAlignment="1" applyProtection="1">
      <alignment vertical="top"/>
      <protection/>
    </xf>
    <xf numFmtId="0" fontId="16" fillId="0" borderId="10" xfId="59" applyNumberFormat="1" applyFont="1" applyFill="1" applyBorder="1" applyAlignment="1" applyProtection="1">
      <alignment horizontal="center" vertical="center" wrapText="1"/>
      <protection locked="0"/>
    </xf>
    <xf numFmtId="0" fontId="17" fillId="33" borderId="10" xfId="59" applyNumberFormat="1" applyFont="1" applyFill="1" applyBorder="1" applyAlignment="1" applyProtection="1">
      <alignment vertical="center" wrapText="1"/>
      <protection locked="0"/>
    </xf>
    <xf numFmtId="0" fontId="18" fillId="33" borderId="10" xfId="65" applyNumberFormat="1" applyFont="1" applyFill="1" applyBorder="1" applyAlignment="1" applyProtection="1">
      <alignment horizontal="center" vertical="center"/>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19" fillId="0" borderId="10" xfId="59" applyNumberFormat="1" applyFont="1" applyFill="1" applyBorder="1" applyAlignment="1">
      <alignment horizontal="right" vertical="top"/>
      <protection/>
    </xf>
    <xf numFmtId="0" fontId="14" fillId="0" borderId="10" xfId="59" applyNumberFormat="1" applyFont="1" applyFill="1" applyBorder="1" applyAlignment="1">
      <alignment horizontal="right" vertical="top"/>
      <protection/>
    </xf>
    <xf numFmtId="0" fontId="11" fillId="0" borderId="10" xfId="55" applyNumberFormat="1" applyFont="1" applyFill="1" applyBorder="1" applyAlignment="1">
      <alignment horizontal="center" vertical="center" wrapText="1"/>
      <protection/>
    </xf>
    <xf numFmtId="0" fontId="14"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0" xfId="55" applyNumberFormat="1" applyFont="1" applyFill="1" applyBorder="1" applyAlignment="1" applyProtection="1">
      <alignment horizontal="center" wrapText="1"/>
      <protection locked="0"/>
    </xf>
    <xf numFmtId="0" fontId="7" fillId="36" borderId="10"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0" zoomScaleNormal="70" zoomScalePageLayoutView="0" workbookViewId="0" topLeftCell="A1">
      <selection activeCell="BB13" sqref="BB13"/>
    </sheetView>
  </sheetViews>
  <sheetFormatPr defaultColWidth="9.140625" defaultRowHeight="15"/>
  <cols>
    <col min="1" max="1" width="12.7109375" style="1" customWidth="1"/>
    <col min="2" max="2" width="60.7109375" style="1" customWidth="1"/>
    <col min="3" max="3" width="13.57421875" style="1" customWidth="1"/>
    <col min="4" max="4" width="12.421875" style="27" customWidth="1"/>
    <col min="5" max="5" width="13.421875" style="1" customWidth="1"/>
    <col min="6" max="6" width="15.140625" style="1" hidden="1" customWidth="1"/>
    <col min="7" max="11" width="9.140625" style="1" hidden="1" customWidth="1"/>
    <col min="12" max="12" width="12.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0"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6" t="str">
        <f>B2&amp;" BoQ"</f>
        <v>Item Wise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26"/>
      <c r="IE3" s="6"/>
      <c r="IF3" s="6"/>
      <c r="IG3" s="6"/>
      <c r="IH3" s="6"/>
      <c r="II3" s="6"/>
    </row>
    <row r="4" spans="1:243" s="9" customFormat="1" ht="30" customHeight="1">
      <c r="A4" s="67" t="s">
        <v>68</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24" customHeight="1">
      <c r="A5" s="68" t="s">
        <v>67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7" t="s">
        <v>53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1" customFormat="1" ht="51" customHeight="1">
      <c r="A8" s="36" t="s">
        <v>7</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2"/>
      <c r="IF8" s="12"/>
      <c r="IG8" s="12"/>
      <c r="IH8" s="12"/>
      <c r="II8" s="12"/>
    </row>
    <row r="9" spans="1:243" s="13" customFormat="1" ht="61.5" customHeight="1">
      <c r="A9" s="64" t="s">
        <v>8</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4"/>
      <c r="IF9" s="14"/>
      <c r="IG9" s="14"/>
      <c r="IH9" s="14"/>
      <c r="II9" s="14"/>
    </row>
    <row r="10" spans="1:243" s="15" customFormat="1" ht="18.75" customHeight="1">
      <c r="A10" s="37" t="s">
        <v>9</v>
      </c>
      <c r="B10" s="37" t="s">
        <v>10</v>
      </c>
      <c r="C10" s="37" t="s">
        <v>10</v>
      </c>
      <c r="D10" s="37" t="s">
        <v>9</v>
      </c>
      <c r="E10" s="37" t="s">
        <v>10</v>
      </c>
      <c r="F10" s="37" t="s">
        <v>11</v>
      </c>
      <c r="G10" s="37" t="s">
        <v>11</v>
      </c>
      <c r="H10" s="37" t="s">
        <v>12</v>
      </c>
      <c r="I10" s="37" t="s">
        <v>10</v>
      </c>
      <c r="J10" s="37" t="s">
        <v>9</v>
      </c>
      <c r="K10" s="37" t="s">
        <v>13</v>
      </c>
      <c r="L10" s="37" t="s">
        <v>10</v>
      </c>
      <c r="M10" s="37" t="s">
        <v>9</v>
      </c>
      <c r="N10" s="37" t="s">
        <v>11</v>
      </c>
      <c r="O10" s="37" t="s">
        <v>11</v>
      </c>
      <c r="P10" s="37" t="s">
        <v>11</v>
      </c>
      <c r="Q10" s="37" t="s">
        <v>11</v>
      </c>
      <c r="R10" s="37" t="s">
        <v>12</v>
      </c>
      <c r="S10" s="37" t="s">
        <v>12</v>
      </c>
      <c r="T10" s="37" t="s">
        <v>11</v>
      </c>
      <c r="U10" s="37" t="s">
        <v>11</v>
      </c>
      <c r="V10" s="37" t="s">
        <v>11</v>
      </c>
      <c r="W10" s="37" t="s">
        <v>11</v>
      </c>
      <c r="X10" s="37" t="s">
        <v>12</v>
      </c>
      <c r="Y10" s="37" t="s">
        <v>12</v>
      </c>
      <c r="Z10" s="37" t="s">
        <v>11</v>
      </c>
      <c r="AA10" s="37" t="s">
        <v>11</v>
      </c>
      <c r="AB10" s="37" t="s">
        <v>11</v>
      </c>
      <c r="AC10" s="37" t="s">
        <v>11</v>
      </c>
      <c r="AD10" s="37" t="s">
        <v>12</v>
      </c>
      <c r="AE10" s="37" t="s">
        <v>12</v>
      </c>
      <c r="AF10" s="37" t="s">
        <v>11</v>
      </c>
      <c r="AG10" s="37" t="s">
        <v>11</v>
      </c>
      <c r="AH10" s="37" t="s">
        <v>11</v>
      </c>
      <c r="AI10" s="37" t="s">
        <v>11</v>
      </c>
      <c r="AJ10" s="37" t="s">
        <v>12</v>
      </c>
      <c r="AK10" s="37" t="s">
        <v>12</v>
      </c>
      <c r="AL10" s="37" t="s">
        <v>11</v>
      </c>
      <c r="AM10" s="37" t="s">
        <v>11</v>
      </c>
      <c r="AN10" s="37" t="s">
        <v>11</v>
      </c>
      <c r="AO10" s="37" t="s">
        <v>11</v>
      </c>
      <c r="AP10" s="37" t="s">
        <v>12</v>
      </c>
      <c r="AQ10" s="37" t="s">
        <v>12</v>
      </c>
      <c r="AR10" s="37" t="s">
        <v>11</v>
      </c>
      <c r="AS10" s="37" t="s">
        <v>11</v>
      </c>
      <c r="AT10" s="37" t="s">
        <v>9</v>
      </c>
      <c r="AU10" s="37" t="s">
        <v>9</v>
      </c>
      <c r="AV10" s="37" t="s">
        <v>12</v>
      </c>
      <c r="AW10" s="37" t="s">
        <v>12</v>
      </c>
      <c r="AX10" s="37" t="s">
        <v>9</v>
      </c>
      <c r="AY10" s="37" t="s">
        <v>9</v>
      </c>
      <c r="AZ10" s="37" t="s">
        <v>14</v>
      </c>
      <c r="BA10" s="37" t="s">
        <v>9</v>
      </c>
      <c r="BB10" s="37" t="s">
        <v>9</v>
      </c>
      <c r="BC10" s="37" t="s">
        <v>10</v>
      </c>
      <c r="IE10" s="16"/>
      <c r="IF10" s="16"/>
      <c r="IG10" s="16"/>
      <c r="IH10" s="16"/>
      <c r="II10" s="16"/>
    </row>
    <row r="11" spans="1:243" s="15" customFormat="1" ht="171" customHeight="1">
      <c r="A11" s="37" t="s">
        <v>15</v>
      </c>
      <c r="B11" s="38" t="s">
        <v>16</v>
      </c>
      <c r="C11" s="38" t="s">
        <v>17</v>
      </c>
      <c r="D11" s="38" t="s">
        <v>18</v>
      </c>
      <c r="E11" s="38" t="s">
        <v>19</v>
      </c>
      <c r="F11" s="38" t="s">
        <v>20</v>
      </c>
      <c r="G11" s="38"/>
      <c r="H11" s="38"/>
      <c r="I11" s="38" t="s">
        <v>21</v>
      </c>
      <c r="J11" s="38" t="s">
        <v>22</v>
      </c>
      <c r="K11" s="38" t="s">
        <v>23</v>
      </c>
      <c r="L11" s="38" t="s">
        <v>24</v>
      </c>
      <c r="M11" s="39" t="s">
        <v>66</v>
      </c>
      <c r="N11" s="38" t="s">
        <v>25</v>
      </c>
      <c r="O11" s="38" t="s">
        <v>47</v>
      </c>
      <c r="P11" s="38" t="s">
        <v>26</v>
      </c>
      <c r="Q11" s="38" t="s">
        <v>27</v>
      </c>
      <c r="R11" s="38" t="s">
        <v>28</v>
      </c>
      <c r="S11" s="38" t="s">
        <v>29</v>
      </c>
      <c r="T11" s="38" t="s">
        <v>30</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31</v>
      </c>
      <c r="BB11" s="40" t="s">
        <v>32</v>
      </c>
      <c r="BC11" s="41" t="s">
        <v>33</v>
      </c>
      <c r="IE11" s="16"/>
      <c r="IF11" s="16"/>
      <c r="IG11" s="16"/>
      <c r="IH11" s="16"/>
      <c r="II11" s="16"/>
    </row>
    <row r="12" spans="1:243" s="15" customFormat="1" ht="15">
      <c r="A12" s="37">
        <v>1</v>
      </c>
      <c r="B12" s="42">
        <v>2</v>
      </c>
      <c r="C12" s="42">
        <v>3</v>
      </c>
      <c r="D12" s="42">
        <v>4</v>
      </c>
      <c r="E12" s="42">
        <v>5</v>
      </c>
      <c r="F12" s="42">
        <v>6</v>
      </c>
      <c r="G12" s="42">
        <v>7</v>
      </c>
      <c r="H12" s="42">
        <v>8</v>
      </c>
      <c r="I12" s="42">
        <v>9</v>
      </c>
      <c r="J12" s="42">
        <v>10</v>
      </c>
      <c r="K12" s="42">
        <v>11</v>
      </c>
      <c r="L12" s="42">
        <v>12</v>
      </c>
      <c r="M12" s="42">
        <v>6</v>
      </c>
      <c r="N12" s="42">
        <v>8</v>
      </c>
      <c r="O12" s="42">
        <v>7</v>
      </c>
      <c r="P12" s="42">
        <v>8</v>
      </c>
      <c r="Q12" s="42">
        <v>11</v>
      </c>
      <c r="R12" s="42">
        <v>12</v>
      </c>
      <c r="S12" s="42">
        <v>13</v>
      </c>
      <c r="T12" s="42">
        <v>14</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9</v>
      </c>
      <c r="BB12" s="42">
        <v>7</v>
      </c>
      <c r="BC12" s="42">
        <v>8</v>
      </c>
      <c r="IE12" s="16"/>
      <c r="IF12" s="16"/>
      <c r="IG12" s="16"/>
      <c r="IH12" s="16"/>
      <c r="II12" s="16"/>
    </row>
    <row r="13" spans="1:243" s="17" customFormat="1" ht="51" customHeight="1">
      <c r="A13" s="43">
        <v>1</v>
      </c>
      <c r="B13" s="29" t="s">
        <v>52</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IA13" s="17">
        <v>1.1</v>
      </c>
      <c r="IB13" s="28" t="s">
        <v>52</v>
      </c>
      <c r="IC13" s="17" t="s">
        <v>48</v>
      </c>
      <c r="ID13" s="17">
        <v>1</v>
      </c>
      <c r="IE13" s="18" t="s">
        <v>35</v>
      </c>
      <c r="IF13" s="18" t="s">
        <v>38</v>
      </c>
      <c r="IG13" s="18" t="s">
        <v>34</v>
      </c>
      <c r="IH13" s="18">
        <v>123.223</v>
      </c>
      <c r="II13" s="18" t="s">
        <v>35</v>
      </c>
    </row>
    <row r="14" spans="1:243" s="17" customFormat="1" ht="51" customHeight="1">
      <c r="A14" s="43">
        <v>1.1</v>
      </c>
      <c r="B14" s="35" t="s">
        <v>54</v>
      </c>
      <c r="C14" s="44" t="s">
        <v>48</v>
      </c>
      <c r="D14" s="45">
        <v>360</v>
      </c>
      <c r="E14" s="30" t="s">
        <v>51</v>
      </c>
      <c r="F14" s="31"/>
      <c r="G14" s="32"/>
      <c r="H14" s="33"/>
      <c r="I14" s="31" t="s">
        <v>36</v>
      </c>
      <c r="J14" s="34">
        <f aca="true" t="shared" si="0" ref="J14:J20">IF(I14="Less(-)",-1,1)</f>
        <v>1</v>
      </c>
      <c r="K14" s="32" t="s">
        <v>37</v>
      </c>
      <c r="L14" s="32" t="s">
        <v>4</v>
      </c>
      <c r="M14" s="22"/>
      <c r="N14" s="21"/>
      <c r="O14" s="22"/>
      <c r="P14" s="22"/>
      <c r="Q14" s="21"/>
      <c r="R14" s="21"/>
      <c r="S14" s="23"/>
      <c r="T14" s="23"/>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5">
        <f aca="true" t="shared" si="1" ref="BA14:BA20">D14*M14</f>
        <v>0</v>
      </c>
      <c r="BB14" s="46">
        <f>D14*M14</f>
        <v>0</v>
      </c>
      <c r="BC14" s="47" t="str">
        <f aca="true" t="shared" si="2" ref="BC14:BC20">SpellNumber(L14,BB14)</f>
        <v>INR Zero Only</v>
      </c>
      <c r="IB14" s="28"/>
      <c r="IE14" s="18"/>
      <c r="IF14" s="18"/>
      <c r="IG14" s="18"/>
      <c r="IH14" s="18"/>
      <c r="II14" s="18"/>
    </row>
    <row r="15" spans="1:243" s="17" customFormat="1" ht="51" customHeight="1">
      <c r="A15" s="43">
        <v>1.2</v>
      </c>
      <c r="B15" s="35" t="s">
        <v>55</v>
      </c>
      <c r="C15" s="44" t="s">
        <v>49</v>
      </c>
      <c r="D15" s="45">
        <v>30</v>
      </c>
      <c r="E15" s="30" t="s">
        <v>51</v>
      </c>
      <c r="F15" s="31"/>
      <c r="G15" s="32"/>
      <c r="H15" s="33"/>
      <c r="I15" s="31" t="s">
        <v>36</v>
      </c>
      <c r="J15" s="34">
        <f t="shared" si="0"/>
        <v>1</v>
      </c>
      <c r="K15" s="32" t="s">
        <v>37</v>
      </c>
      <c r="L15" s="32" t="s">
        <v>4</v>
      </c>
      <c r="M15" s="22"/>
      <c r="N15" s="21"/>
      <c r="O15" s="22"/>
      <c r="P15" s="22"/>
      <c r="Q15" s="21"/>
      <c r="R15" s="21"/>
      <c r="S15" s="23"/>
      <c r="T15" s="23"/>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5">
        <f t="shared" si="1"/>
        <v>0</v>
      </c>
      <c r="BB15" s="46">
        <f aca="true" t="shared" si="3" ref="BB15:BB20">D15*M15+N15+O15+P15+Q15+R15</f>
        <v>0</v>
      </c>
      <c r="BC15" s="47" t="str">
        <f t="shared" si="2"/>
        <v>INR Zero Only</v>
      </c>
      <c r="IB15" s="28"/>
      <c r="IE15" s="18"/>
      <c r="IF15" s="18"/>
      <c r="IG15" s="18"/>
      <c r="IH15" s="18"/>
      <c r="II15" s="18"/>
    </row>
    <row r="16" spans="1:243" s="17" customFormat="1" ht="51" customHeight="1">
      <c r="A16" s="43">
        <v>1.3</v>
      </c>
      <c r="B16" s="35" t="s">
        <v>56</v>
      </c>
      <c r="C16" s="44" t="s">
        <v>50</v>
      </c>
      <c r="D16" s="45">
        <v>15</v>
      </c>
      <c r="E16" s="30" t="s">
        <v>51</v>
      </c>
      <c r="F16" s="31"/>
      <c r="G16" s="32"/>
      <c r="H16" s="33"/>
      <c r="I16" s="31" t="s">
        <v>36</v>
      </c>
      <c r="J16" s="34">
        <f t="shared" si="0"/>
        <v>1</v>
      </c>
      <c r="K16" s="32" t="s">
        <v>37</v>
      </c>
      <c r="L16" s="32" t="s">
        <v>4</v>
      </c>
      <c r="M16" s="22"/>
      <c r="N16" s="21"/>
      <c r="O16" s="22"/>
      <c r="P16" s="22"/>
      <c r="Q16" s="21"/>
      <c r="R16" s="21"/>
      <c r="S16" s="23"/>
      <c r="T16" s="23"/>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5">
        <f t="shared" si="1"/>
        <v>0</v>
      </c>
      <c r="BB16" s="46">
        <f t="shared" si="3"/>
        <v>0</v>
      </c>
      <c r="BC16" s="47" t="str">
        <f t="shared" si="2"/>
        <v>INR Zero Only</v>
      </c>
      <c r="IB16" s="28"/>
      <c r="IE16" s="18"/>
      <c r="IF16" s="18"/>
      <c r="IG16" s="18"/>
      <c r="IH16" s="18"/>
      <c r="II16" s="18"/>
    </row>
    <row r="17" spans="1:243" s="17" customFormat="1" ht="51" customHeight="1">
      <c r="A17" s="43">
        <v>1.4</v>
      </c>
      <c r="B17" s="35" t="s">
        <v>57</v>
      </c>
      <c r="C17" s="44" t="s">
        <v>61</v>
      </c>
      <c r="D17" s="45">
        <v>5</v>
      </c>
      <c r="E17" s="30" t="s">
        <v>51</v>
      </c>
      <c r="F17" s="31"/>
      <c r="G17" s="32"/>
      <c r="H17" s="33"/>
      <c r="I17" s="31" t="s">
        <v>36</v>
      </c>
      <c r="J17" s="34">
        <f t="shared" si="0"/>
        <v>1</v>
      </c>
      <c r="K17" s="32" t="s">
        <v>37</v>
      </c>
      <c r="L17" s="32" t="s">
        <v>4</v>
      </c>
      <c r="M17" s="22"/>
      <c r="N17" s="21"/>
      <c r="O17" s="22"/>
      <c r="P17" s="22"/>
      <c r="Q17" s="21"/>
      <c r="R17" s="21"/>
      <c r="S17" s="23"/>
      <c r="T17" s="23"/>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5">
        <f t="shared" si="1"/>
        <v>0</v>
      </c>
      <c r="BB17" s="46">
        <f t="shared" si="3"/>
        <v>0</v>
      </c>
      <c r="BC17" s="47" t="str">
        <f t="shared" si="2"/>
        <v>INR Zero Only</v>
      </c>
      <c r="IB17" s="28"/>
      <c r="IE17" s="18"/>
      <c r="IF17" s="18"/>
      <c r="IG17" s="18"/>
      <c r="IH17" s="18"/>
      <c r="II17" s="18"/>
    </row>
    <row r="18" spans="1:243" s="17" customFormat="1" ht="51" customHeight="1">
      <c r="A18" s="43">
        <v>1.5</v>
      </c>
      <c r="B18" s="35" t="s">
        <v>58</v>
      </c>
      <c r="C18" s="44" t="s">
        <v>62</v>
      </c>
      <c r="D18" s="45">
        <v>5</v>
      </c>
      <c r="E18" s="30" t="s">
        <v>51</v>
      </c>
      <c r="F18" s="31"/>
      <c r="G18" s="32"/>
      <c r="H18" s="33"/>
      <c r="I18" s="31" t="s">
        <v>36</v>
      </c>
      <c r="J18" s="34">
        <f t="shared" si="0"/>
        <v>1</v>
      </c>
      <c r="K18" s="32" t="s">
        <v>37</v>
      </c>
      <c r="L18" s="32" t="s">
        <v>4</v>
      </c>
      <c r="M18" s="22"/>
      <c r="N18" s="21"/>
      <c r="O18" s="22"/>
      <c r="P18" s="22"/>
      <c r="Q18" s="21"/>
      <c r="R18" s="21"/>
      <c r="S18" s="23"/>
      <c r="T18" s="23"/>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5">
        <f t="shared" si="1"/>
        <v>0</v>
      </c>
      <c r="BB18" s="46">
        <f t="shared" si="3"/>
        <v>0</v>
      </c>
      <c r="BC18" s="47" t="str">
        <f t="shared" si="2"/>
        <v>INR Zero Only</v>
      </c>
      <c r="IB18" s="28"/>
      <c r="IE18" s="18"/>
      <c r="IF18" s="18"/>
      <c r="IG18" s="18"/>
      <c r="IH18" s="18"/>
      <c r="II18" s="18"/>
    </row>
    <row r="19" spans="1:243" s="17" customFormat="1" ht="51" customHeight="1">
      <c r="A19" s="43">
        <v>1.6</v>
      </c>
      <c r="B19" s="35" t="s">
        <v>59</v>
      </c>
      <c r="C19" s="44" t="s">
        <v>63</v>
      </c>
      <c r="D19" s="45">
        <v>200</v>
      </c>
      <c r="E19" s="30" t="s">
        <v>65</v>
      </c>
      <c r="F19" s="31"/>
      <c r="G19" s="32"/>
      <c r="H19" s="33"/>
      <c r="I19" s="31" t="s">
        <v>36</v>
      </c>
      <c r="J19" s="34">
        <f t="shared" si="0"/>
        <v>1</v>
      </c>
      <c r="K19" s="32" t="s">
        <v>37</v>
      </c>
      <c r="L19" s="32" t="s">
        <v>4</v>
      </c>
      <c r="M19" s="22"/>
      <c r="N19" s="21"/>
      <c r="O19" s="22"/>
      <c r="P19" s="22"/>
      <c r="Q19" s="21"/>
      <c r="R19" s="21"/>
      <c r="S19" s="23"/>
      <c r="T19" s="23"/>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5">
        <f t="shared" si="1"/>
        <v>0</v>
      </c>
      <c r="BB19" s="46">
        <f t="shared" si="3"/>
        <v>0</v>
      </c>
      <c r="BC19" s="47" t="str">
        <f t="shared" si="2"/>
        <v>INR Zero Only</v>
      </c>
      <c r="IB19" s="28"/>
      <c r="IE19" s="18"/>
      <c r="IF19" s="18"/>
      <c r="IG19" s="18"/>
      <c r="IH19" s="18"/>
      <c r="II19" s="18"/>
    </row>
    <row r="20" spans="1:243" s="17" customFormat="1" ht="51" customHeight="1">
      <c r="A20" s="43">
        <v>1.7</v>
      </c>
      <c r="B20" s="35" t="s">
        <v>60</v>
      </c>
      <c r="C20" s="44" t="s">
        <v>64</v>
      </c>
      <c r="D20" s="45">
        <v>360</v>
      </c>
      <c r="E20" s="30" t="s">
        <v>65</v>
      </c>
      <c r="F20" s="31"/>
      <c r="G20" s="32"/>
      <c r="H20" s="33"/>
      <c r="I20" s="31" t="s">
        <v>36</v>
      </c>
      <c r="J20" s="34">
        <f t="shared" si="0"/>
        <v>1</v>
      </c>
      <c r="K20" s="32" t="s">
        <v>37</v>
      </c>
      <c r="L20" s="32" t="s">
        <v>4</v>
      </c>
      <c r="M20" s="22"/>
      <c r="N20" s="21"/>
      <c r="O20" s="22"/>
      <c r="P20" s="22"/>
      <c r="Q20" s="21"/>
      <c r="R20" s="21"/>
      <c r="S20" s="23"/>
      <c r="T20" s="23"/>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5">
        <f t="shared" si="1"/>
        <v>0</v>
      </c>
      <c r="BB20" s="46">
        <f t="shared" si="3"/>
        <v>0</v>
      </c>
      <c r="BC20" s="47" t="str">
        <f t="shared" si="2"/>
        <v>INR Zero Only</v>
      </c>
      <c r="IB20" s="28"/>
      <c r="IE20" s="18"/>
      <c r="IF20" s="18"/>
      <c r="IG20" s="18"/>
      <c r="IH20" s="18"/>
      <c r="II20" s="18"/>
    </row>
    <row r="21" spans="1:243" s="17" customFormat="1" ht="39" customHeight="1">
      <c r="A21" s="48" t="s">
        <v>40</v>
      </c>
      <c r="B21" s="48"/>
      <c r="C21" s="49"/>
      <c r="D21" s="43"/>
      <c r="E21" s="49"/>
      <c r="F21" s="49"/>
      <c r="G21" s="49"/>
      <c r="H21" s="50"/>
      <c r="I21" s="50"/>
      <c r="J21" s="50"/>
      <c r="K21" s="50"/>
      <c r="L21" s="49"/>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2">
        <f>SUM(BA13:BA20)</f>
        <v>0</v>
      </c>
      <c r="BB21" s="52">
        <f>SUM(BB13:BB20)</f>
        <v>0</v>
      </c>
      <c r="BC21" s="47" t="str">
        <f>SpellNumber($E$2,BB21)</f>
        <v>INR Zero Only</v>
      </c>
      <c r="IE21" s="18">
        <v>4</v>
      </c>
      <c r="IF21" s="18" t="s">
        <v>39</v>
      </c>
      <c r="IG21" s="18" t="s">
        <v>41</v>
      </c>
      <c r="IH21" s="18">
        <v>10</v>
      </c>
      <c r="II21" s="18" t="s">
        <v>35</v>
      </c>
    </row>
    <row r="22" spans="1:243" s="19" customFormat="1" ht="54.75" customHeight="1" hidden="1">
      <c r="A22" s="48" t="s">
        <v>42</v>
      </c>
      <c r="B22" s="48"/>
      <c r="C22" s="53"/>
      <c r="D22" s="54"/>
      <c r="E22" s="55" t="s">
        <v>43</v>
      </c>
      <c r="F22" s="56"/>
      <c r="G22" s="57"/>
      <c r="H22" s="58"/>
      <c r="I22" s="58"/>
      <c r="J22" s="58"/>
      <c r="K22" s="59"/>
      <c r="L22" s="60"/>
      <c r="M22" s="61" t="s">
        <v>44</v>
      </c>
      <c r="N22" s="58"/>
      <c r="O22" s="51"/>
      <c r="P22" s="51"/>
      <c r="Q22" s="51"/>
      <c r="R22" s="51"/>
      <c r="S22" s="51"/>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62">
        <f>IF(ISBLANK(F22),0,IF(E22="Excess (+)",ROUND(BA21+(BA21*F22),2),IF(E22="Less (-)",ROUND(BA21+(BA21*F22*(-1)),2),0)))</f>
        <v>0</v>
      </c>
      <c r="BB22" s="63">
        <f>ROUND(BA22,0)</f>
        <v>0</v>
      </c>
      <c r="BC22" s="47" t="str">
        <f>SpellNumber(L22,BB22)</f>
        <v> Zero Only</v>
      </c>
      <c r="IE22" s="20"/>
      <c r="IF22" s="20"/>
      <c r="IG22" s="20"/>
      <c r="IH22" s="20"/>
      <c r="II22" s="20"/>
    </row>
    <row r="23" spans="1:243" s="19" customFormat="1" ht="43.5" customHeight="1">
      <c r="A23" s="48" t="s">
        <v>45</v>
      </c>
      <c r="B23" s="48"/>
      <c r="C23" s="65" t="str">
        <f>SpellNumber($E$2,BB21)</f>
        <v>INR Zero Only</v>
      </c>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IE23" s="20"/>
      <c r="IF23" s="20"/>
      <c r="IG23" s="20"/>
      <c r="IH23" s="20"/>
      <c r="II23" s="20"/>
    </row>
    <row r="24"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list" allowBlank="1" showInputMessage="1" showErrorMessage="1" sqref="L14:L20">
      <formula1>"INR"</formula1>
    </dataValidation>
    <dataValidation allowBlank="1" showInputMessage="1" showErrorMessage="1" promptTitle="Addition / Deduction" prompt="Please Choose the correct One" sqref="J14:J20">
      <formula1>0</formula1>
      <formula2>0</formula2>
    </dataValidation>
    <dataValidation type="list" showErrorMessage="1" sqref="I14:I20">
      <formula1>"Excess(+),Less(-)"</formula1>
      <formula2>0</formula2>
    </dataValidation>
    <dataValidation allowBlank="1" showInputMessage="1" showErrorMessage="1" promptTitle="Itemcode/Make" prompt="Please enter text" sqref="C14: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4: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0">
      <formula1>0</formula1>
      <formula2>999999999999999</formula2>
    </dataValidation>
    <dataValidation allowBlank="1" showInputMessage="1" showErrorMessage="1" promptTitle="Units" prompt="Please enter Units in text" sqref="E14:E20">
      <formula1>0</formula1>
      <formula2>0</formula2>
    </dataValidation>
    <dataValidation type="decimal" allowBlank="1" showInputMessage="1" showErrorMessage="1" promptTitle="Quantity" prompt="Please enter the Quantity for this item. " errorTitle="Invalid Entry" error="Only Numeric Values are allowed. " sqref="F14:F20">
      <formula1>0</formula1>
      <formula2>999999999999999</formula2>
    </dataValidation>
    <dataValidation type="list" allowBlank="1" showErrorMessage="1" sqref="K14: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46</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2020-12-29T12:14:42Z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