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600" windowHeight="807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<sst xmlns="http://schemas.openxmlformats.org/spreadsheetml/2006/main" count="192" uniqueCount="95">
  <si>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</si>
  <si>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</si>
  <si>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</si>
  <si>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</si>
  <si>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</si>
  <si>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</si>
  <si>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</si>
  <si>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</si>
  <si>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</si>
  <si>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</si>
  <si>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</si>
  <si>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</si>
  <si>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</si>
  <si>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</si>
  <si>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</si>
  <si>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</si>
  <si>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</si>
  <si>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</si>
  <si>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</si>
  <si>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</si>
  <si>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</si>
  <si>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</si>
  <si>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</si>
  <si>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</si>
  <si>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</si>
  <si>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</si>
  <si>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</si>
  <si>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</si>
  <si>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</si>
  <si>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</si>
  <si>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</si>
  <si>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</si>
  <si>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</si>
  <si>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</si>
  <si>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</si>
  <si>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</si>
  <si>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</si>
  <si>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</si>
  <si>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</si>
  <si>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</si>
  <si>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</si>
  <si>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</si>
  <si>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</si>
  <si>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</si>
  <si>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</si>
  <si>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</si>
  <si>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</si>
  <si>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</si>
  <si>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</si>
  <si>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item3</t>
  </si>
  <si>
    <t>item4</t>
  </si>
  <si>
    <t>item6</t>
  </si>
  <si>
    <t>item7</t>
  </si>
  <si>
    <t>item8</t>
  </si>
  <si>
    <t>item9</t>
  </si>
  <si>
    <t>item10</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</si>
  <si>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</si>
  <si>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Sr.
No.</t>
  </si>
  <si>
    <t>Outdoor Unit</t>
  </si>
  <si>
    <t>Supply, installation, balancing and commissioning of fabricated at site GSS sheet metal rectangular/round ducting complete with neoprene rubber gaskets, elbows, splitter dampers, vanes, hangers, supports etc. as per approved drawings and specifications of following sheet thickness complete as required.</t>
  </si>
  <si>
    <t>Thickness 0.63 mm sheet</t>
  </si>
  <si>
    <t>Thickness 0.80 mm sheet</t>
  </si>
  <si>
    <t xml:space="preserve">Supply &amp; Installation of Fire retardent Canvas Connection b/w duct &amp; Exhaust blower </t>
  </si>
  <si>
    <t xml:space="preserve">Electrical Work </t>
  </si>
  <si>
    <t xml:space="preserve">Exhaust air  blower </t>
  </si>
  <si>
    <t xml:space="preserve">2.5Sqmm 4 core copper Cable up to panel &amp; System with in condute </t>
  </si>
  <si>
    <t xml:space="preserve">Supply, Installation, Testing and commissioning of 15" exhaust fan with aluminium louvers heavy duty 1400 RPM, 4 nos of blade single phase with frame including fixing of 150x10mm bolts for mounting exhaust fan frame. Make Crompton Greaves/ Haevells/ Khaitan </t>
  </si>
  <si>
    <t xml:space="preserve">Supply, Installation, Testing and commissioning of 12" exhaust fan with aluminium louvers heavy duty 1400 RPM, 4 nos of blade single phase with frame including fitting in suitable size duct in the window pane size 15"x15"  and fitting with 10 micron 15x15x0.50 mm pre filter 10 micron sliding in alumininun channel. Supporting of exhaust duct also to be provided to give adequate strength to bear the vibration of exhaust fan. Make Crompton Greaves/ Haevells/ Khaitan </t>
  </si>
  <si>
    <t>Supplying  and  drawing following  sizes  of  FRLS  PVC  insulated copper  conductor,  single  core  cable  in  the  existing  surface/ recessed steel/ PVC conduit as required. Make: Polycab, Havells, KEI,Finolex.</t>
  </si>
  <si>
    <t>Nos.</t>
  </si>
  <si>
    <t>Sqmtr</t>
  </si>
  <si>
    <t>Rmtr</t>
  </si>
  <si>
    <t>Making the opening in brick masonry including dismantling in floor or walls by cutting masonry and making good the damages to walls, flooring and jambs complete, to match existing surface i/c disposal of mulba/ rubbish to the nearest municipal dumping ground, all complete as per direction of Engineer-in-Charge.</t>
  </si>
  <si>
    <t xml:space="preserve">Supply, installation,Testing &amp; Commissioning of Three phase 'DOL' Electrical panel with all safety single phase perventer, OLR, contactor, MCB, push button , indicating lamp </t>
  </si>
  <si>
    <t>Supply, Installation, Testing and Commissioning of  Exhaust air Unit ,capacity 5000 CFM, static pressure 40mmwg, motor 3 HP, Double skin puf casing, V belt drive set, canvas connection, anti vibration mounting, base frame, inlet &amp; outlet flange with damper</t>
  </si>
  <si>
    <t xml:space="preserve">Supply &amp; Installation  of  Aluminium Powder coated Aluminium air fixed bar Grill with Volume Control  Damper.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</si>
  <si>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</si>
  <si>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</si>
  <si>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cum</t>
  </si>
  <si>
    <t>Providing and laying in position cement concrete of specified grade excluding the cost of centering and shuttering - All work up to plinth level :</t>
  </si>
  <si>
    <t>1:5:10 (1 cement : 5 fine sand : 10 graded stone aggregate 40 mm nominal size).</t>
  </si>
  <si>
    <t>Providing and laying in position specified grade of reinforced cement concrete, excluding the cost of centering, shuttering, finishing and reinforcement - All work up to plinth level :</t>
  </si>
  <si>
    <t>1:2:4 (1 cement : 2 coarse sand (zone-III) : 4 graded stone aggregate 20 mm nominal size)</t>
  </si>
  <si>
    <t>Brick work with common burnt clay F.P.S. (non modular) bricks of class designation 7.5 in foundation and plinth in:</t>
  </si>
  <si>
    <t>Cement mortar 1:6 (1 cement : 6 coarse sand)</t>
  </si>
  <si>
    <t>Kota stone slab flooring over 20 mm (average) thick base laid over and jointed with grey cement slurry mixed with pigment to match the shade of the slab, including rubbing and polishing complete with base of cement mortar 1 : 4 (1 cement : 4 coarse sand) :</t>
  </si>
  <si>
    <t>25 mm thick</t>
  </si>
  <si>
    <t>12 mm cement plaster of mix :</t>
  </si>
  <si>
    <t>1:6 (1 cement: 6 fine sand)</t>
  </si>
  <si>
    <t>Supplying and stacking at site.</t>
  </si>
  <si>
    <t>Good earth</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</si>
  <si>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</si>
  <si>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sqm</t>
  </si>
  <si>
    <t>Name of Work: &lt;Path leading to TBI at IISER Mohali&gt;</t>
  </si>
  <si>
    <t>Contract No:  &lt;IISER/EE-EO/Estimate-P/20-21/MISC-02&gt;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</si>
</sst>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4" fillId="0" borderId="11" xfId="55"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3" borderId="11" xfId="59" applyNumberFormat="1" applyFont="1" applyFill="1" applyBorder="1" applyAlignment="1" applyProtection="1">
      <alignment vertical="center" wrapText="1"/>
      <protection locked="0"/>
    </xf>
    <xf numFmtId="0" fontId="19" fillId="33"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4"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59" fillId="0" borderId="11" xfId="0" applyFont="1" applyFill="1" applyBorder="1" applyAlignment="1">
      <alignment horizontal="center" vertical="center" readingOrder="1"/>
    </xf>
    <xf numFmtId="2" fontId="4"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readingOrder="1"/>
      <protection locked="0"/>
    </xf>
    <xf numFmtId="2" fontId="4" fillId="0" borderId="11" xfId="55" applyNumberFormat="1" applyFont="1" applyFill="1" applyBorder="1" applyAlignment="1">
      <alignment horizontal="center" vertical="center" readingOrder="1"/>
      <protection/>
    </xf>
    <xf numFmtId="2" fontId="7" fillId="0" borderId="11" xfId="59" applyNumberFormat="1" applyFont="1" applyFill="1" applyBorder="1" applyAlignment="1">
      <alignment horizontal="center" vertical="center" readingOrder="1"/>
      <protection/>
    </xf>
    <xf numFmtId="2" fontId="7" fillId="0" borderId="11" xfId="55" applyNumberFormat="1" applyFont="1" applyFill="1" applyBorder="1" applyAlignment="1" applyProtection="1">
      <alignment horizontal="center" vertical="center" wrapText="1" readingOrder="1"/>
      <protection locked="0"/>
    </xf>
    <xf numFmtId="2" fontId="7" fillId="0" borderId="11" xfId="55" applyNumberFormat="1" applyFont="1" applyFill="1" applyBorder="1" applyAlignment="1">
      <alignment horizontal="center" vertical="center" wrapText="1" readingOrder="1"/>
      <protection/>
    </xf>
    <xf numFmtId="0" fontId="4" fillId="0" borderId="11" xfId="59" applyNumberFormat="1" applyFont="1" applyFill="1" applyBorder="1" applyAlignment="1">
      <alignment horizontal="center" vertical="center" wrapText="1" readingOrder="1"/>
      <protection/>
    </xf>
    <xf numFmtId="0" fontId="4" fillId="0" borderId="0" xfId="55" applyNumberFormat="1" applyFont="1" applyFill="1" applyAlignment="1">
      <alignment wrapText="1"/>
      <protection/>
    </xf>
    <xf numFmtId="0" fontId="14" fillId="0" borderId="11" xfId="59" applyNumberFormat="1" applyFont="1" applyFill="1" applyBorder="1" applyAlignment="1">
      <alignment horizontal="center" vertical="center" wrapText="1" readingOrder="1"/>
      <protection/>
    </xf>
    <xf numFmtId="2" fontId="7" fillId="33" borderId="11" xfId="55" applyNumberFormat="1" applyFont="1" applyFill="1" applyBorder="1" applyAlignment="1" applyProtection="1">
      <alignment horizontal="center" vertical="center" readingOrder="1"/>
      <protection locked="0"/>
    </xf>
    <xf numFmtId="0" fontId="4" fillId="0" borderId="11" xfId="59" applyNumberFormat="1" applyFont="1" applyFill="1" applyBorder="1" applyAlignment="1">
      <alignment horizontal="center" vertical="center" readingOrder="1"/>
      <protection/>
    </xf>
    <xf numFmtId="0" fontId="15" fillId="0" borderId="11" xfId="59" applyNumberFormat="1" applyFont="1" applyFill="1" applyBorder="1" applyAlignment="1">
      <alignment horizontal="center" vertical="center" readingOrder="1"/>
      <protection/>
    </xf>
    <xf numFmtId="0" fontId="4" fillId="0" borderId="11" xfId="55" applyNumberFormat="1" applyFont="1" applyFill="1" applyBorder="1" applyAlignment="1">
      <alignment horizontal="center" vertical="center" readingOrder="1"/>
      <protection/>
    </xf>
    <xf numFmtId="2" fontId="15" fillId="0" borderId="11" xfId="59" applyNumberFormat="1" applyFont="1" applyFill="1" applyBorder="1" applyAlignment="1">
      <alignment horizontal="center" vertical="center" readingOrder="1"/>
      <protection/>
    </xf>
    <xf numFmtId="0" fontId="7" fillId="0" borderId="11" xfId="59" applyNumberFormat="1" applyFont="1" applyFill="1" applyBorder="1" applyAlignment="1">
      <alignment horizontal="left" vertical="center"/>
      <protection/>
    </xf>
    <xf numFmtId="0" fontId="7" fillId="34" borderId="11" xfId="59" applyNumberFormat="1" applyFont="1" applyFill="1" applyBorder="1" applyAlignment="1">
      <alignment horizontal="left" vertical="center"/>
      <protection/>
    </xf>
    <xf numFmtId="0" fontId="7" fillId="0" borderId="11" xfId="55" applyNumberFormat="1" applyFont="1" applyFill="1" applyBorder="1" applyAlignment="1">
      <alignment horizontal="center" vertical="center" wrapText="1"/>
      <protection/>
    </xf>
    <xf numFmtId="0" fontId="7" fillId="35" borderId="11" xfId="55" applyNumberFormat="1" applyFont="1" applyFill="1" applyBorder="1" applyAlignment="1">
      <alignment horizontal="center" vertical="center" wrapText="1"/>
      <protection/>
    </xf>
    <xf numFmtId="0" fontId="7" fillId="36" borderId="11" xfId="55" applyNumberFormat="1" applyFont="1" applyFill="1" applyBorder="1" applyAlignment="1">
      <alignment horizontal="center" vertical="center" wrapText="1"/>
      <protection/>
    </xf>
    <xf numFmtId="0" fontId="7"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horizontal="center" vertical="center" wrapText="1"/>
      <protection/>
    </xf>
    <xf numFmtId="0" fontId="13" fillId="36" borderId="11" xfId="59" applyNumberFormat="1" applyFont="1" applyFill="1" applyBorder="1" applyAlignment="1">
      <alignment vertical="center" wrapText="1"/>
      <protection/>
    </xf>
    <xf numFmtId="0" fontId="4" fillId="0" borderId="11" xfId="59" applyNumberFormat="1" applyFont="1" applyFill="1" applyBorder="1" applyAlignment="1">
      <alignment horizontal="left" vertical="center" wrapText="1" readingOrder="1"/>
      <protection/>
    </xf>
    <xf numFmtId="0" fontId="0" fillId="0" borderId="11" xfId="0" applyBorder="1" applyAlignment="1">
      <alignment horizontal="center" vertical="center" readingOrder="1"/>
    </xf>
    <xf numFmtId="0" fontId="0" fillId="0" borderId="11" xfId="0" applyBorder="1" applyAlignment="1">
      <alignment vertical="top" wrapText="1"/>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center"/>
      <protection/>
    </xf>
    <xf numFmtId="0" fontId="7" fillId="34" borderId="11" xfId="59" applyNumberFormat="1" applyFont="1" applyFill="1" applyBorder="1" applyAlignment="1">
      <alignment horizontal="center" vertical="center"/>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0"/>
  <sheetViews>
    <sheetView showGridLines="0" view="pageBreakPreview" zoomScale="55" zoomScaleNormal="55" zoomScaleSheetLayoutView="55" workbookViewId="0" topLeftCell="A1">
      <selection activeCell="BH19" sqref="BH19"/>
    </sheetView>
  </sheetViews>
  <sheetFormatPr defaultColWidth="9.140625" defaultRowHeight="15"/>
  <cols>
    <col min="1" max="1" width="14.28125" style="1" customWidth="1"/>
    <col min="2" max="2" width="86.71093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4" t="str">
        <f>B2&amp;" BoQ"</f>
        <v>Item Wise BoQ</v>
      </c>
      <c r="B1" s="64"/>
      <c r="C1" s="64"/>
      <c r="D1" s="64"/>
      <c r="E1" s="64"/>
      <c r="F1" s="64"/>
      <c r="G1" s="64"/>
      <c r="H1" s="64"/>
      <c r="I1" s="64"/>
      <c r="J1" s="64"/>
      <c r="K1" s="64"/>
      <c r="L1" s="6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5" t="s">
        <v>45</v>
      </c>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IE4" s="10"/>
      <c r="IF4" s="10"/>
      <c r="IG4" s="10"/>
      <c r="IH4" s="10"/>
      <c r="II4" s="10"/>
    </row>
    <row r="5" spans="1:243" s="9" customFormat="1" ht="30" customHeight="1">
      <c r="A5" s="65" t="s">
        <v>93</v>
      </c>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IE5" s="10"/>
      <c r="IF5" s="10"/>
      <c r="IG5" s="10"/>
      <c r="IH5" s="10"/>
      <c r="II5" s="10"/>
    </row>
    <row r="6" spans="1:243" s="9" customFormat="1" ht="30" customHeight="1">
      <c r="A6" s="65" t="s">
        <v>94</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IE6" s="10"/>
      <c r="IF6" s="10"/>
      <c r="IG6" s="10"/>
      <c r="IH6" s="10"/>
      <c r="II6" s="10"/>
    </row>
    <row r="7" spans="1:243" s="9" customFormat="1" ht="29.25" customHeight="1" hidden="1">
      <c r="A7" s="66" t="s">
        <v>6</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IE7" s="10"/>
      <c r="IF7" s="10"/>
      <c r="IG7" s="10"/>
      <c r="IH7" s="10"/>
      <c r="II7" s="10"/>
    </row>
    <row r="8" spans="1:243" s="12" customFormat="1" ht="86.25" customHeight="1">
      <c r="A8" s="11" t="s">
        <v>43</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IE8" s="13"/>
      <c r="IF8" s="13"/>
      <c r="IG8" s="13"/>
      <c r="IH8" s="13"/>
      <c r="II8" s="13"/>
    </row>
    <row r="9" spans="1:243" s="14" customFormat="1" ht="61.5" customHeight="1">
      <c r="A9" s="62" t="s">
        <v>7</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IE9" s="15"/>
      <c r="IF9" s="15"/>
      <c r="IG9" s="15"/>
      <c r="IH9" s="15"/>
      <c r="II9" s="15"/>
    </row>
    <row r="10" spans="1:243" s="16" customFormat="1" ht="18.75" customHeight="1">
      <c r="A10" s="22" t="s">
        <v>8</v>
      </c>
      <c r="B10" s="22" t="s">
        <v>9</v>
      </c>
      <c r="C10" s="22" t="s">
        <v>9</v>
      </c>
      <c r="D10" s="22" t="s">
        <v>8</v>
      </c>
      <c r="E10" s="22" t="s">
        <v>9</v>
      </c>
      <c r="F10" s="22" t="s">
        <v>10</v>
      </c>
      <c r="G10" s="22" t="s">
        <v>10</v>
      </c>
      <c r="H10" s="22" t="s">
        <v>11</v>
      </c>
      <c r="I10" s="22" t="s">
        <v>9</v>
      </c>
      <c r="J10" s="22" t="s">
        <v>8</v>
      </c>
      <c r="K10" s="22" t="s">
        <v>12</v>
      </c>
      <c r="L10" s="22" t="s">
        <v>9</v>
      </c>
      <c r="M10" s="22" t="s">
        <v>8</v>
      </c>
      <c r="N10" s="22" t="s">
        <v>10</v>
      </c>
      <c r="O10" s="22" t="s">
        <v>10</v>
      </c>
      <c r="P10" s="22" t="s">
        <v>10</v>
      </c>
      <c r="Q10" s="22" t="s">
        <v>10</v>
      </c>
      <c r="R10" s="22" t="s">
        <v>11</v>
      </c>
      <c r="S10" s="22" t="s">
        <v>11</v>
      </c>
      <c r="T10" s="22" t="s">
        <v>10</v>
      </c>
      <c r="U10" s="22" t="s">
        <v>10</v>
      </c>
      <c r="V10" s="22" t="s">
        <v>10</v>
      </c>
      <c r="W10" s="22" t="s">
        <v>10</v>
      </c>
      <c r="X10" s="22" t="s">
        <v>11</v>
      </c>
      <c r="Y10" s="22" t="s">
        <v>11</v>
      </c>
      <c r="Z10" s="22" t="s">
        <v>10</v>
      </c>
      <c r="AA10" s="22" t="s">
        <v>10</v>
      </c>
      <c r="AB10" s="22" t="s">
        <v>10</v>
      </c>
      <c r="AC10" s="22" t="s">
        <v>10</v>
      </c>
      <c r="AD10" s="22" t="s">
        <v>11</v>
      </c>
      <c r="AE10" s="22" t="s">
        <v>11</v>
      </c>
      <c r="AF10" s="22" t="s">
        <v>10</v>
      </c>
      <c r="AG10" s="22" t="s">
        <v>10</v>
      </c>
      <c r="AH10" s="22" t="s">
        <v>10</v>
      </c>
      <c r="AI10" s="22" t="s">
        <v>10</v>
      </c>
      <c r="AJ10" s="22" t="s">
        <v>11</v>
      </c>
      <c r="AK10" s="22" t="s">
        <v>11</v>
      </c>
      <c r="AL10" s="22" t="s">
        <v>10</v>
      </c>
      <c r="AM10" s="22" t="s">
        <v>10</v>
      </c>
      <c r="AN10" s="22" t="s">
        <v>10</v>
      </c>
      <c r="AO10" s="22" t="s">
        <v>10</v>
      </c>
      <c r="AP10" s="22" t="s">
        <v>11</v>
      </c>
      <c r="AQ10" s="22" t="s">
        <v>11</v>
      </c>
      <c r="AR10" s="22" t="s">
        <v>10</v>
      </c>
      <c r="AS10" s="22" t="s">
        <v>10</v>
      </c>
      <c r="AT10" s="22" t="s">
        <v>8</v>
      </c>
      <c r="AU10" s="22" t="s">
        <v>8</v>
      </c>
      <c r="AV10" s="22" t="s">
        <v>11</v>
      </c>
      <c r="AW10" s="22" t="s">
        <v>11</v>
      </c>
      <c r="AX10" s="22" t="s">
        <v>8</v>
      </c>
      <c r="AY10" s="22" t="s">
        <v>8</v>
      </c>
      <c r="AZ10" s="22" t="s">
        <v>13</v>
      </c>
      <c r="BA10" s="22" t="s">
        <v>8</v>
      </c>
      <c r="BB10" s="22" t="s">
        <v>8</v>
      </c>
      <c r="BC10" s="22" t="s">
        <v>9</v>
      </c>
      <c r="IE10" s="17"/>
      <c r="IF10" s="17"/>
      <c r="IG10" s="17"/>
      <c r="IH10" s="17"/>
      <c r="II10" s="17"/>
    </row>
    <row r="11" spans="1:243" s="16" customFormat="1" ht="120" customHeight="1">
      <c r="A11" s="53" t="s">
        <v>57</v>
      </c>
      <c r="B11" s="55" t="s">
        <v>14</v>
      </c>
      <c r="C11" s="55" t="s">
        <v>15</v>
      </c>
      <c r="D11" s="55" t="s">
        <v>16</v>
      </c>
      <c r="E11" s="55" t="s">
        <v>17</v>
      </c>
      <c r="F11" s="55" t="s">
        <v>18</v>
      </c>
      <c r="G11" s="55"/>
      <c r="H11" s="55"/>
      <c r="I11" s="55" t="s">
        <v>19</v>
      </c>
      <c r="J11" s="55" t="s">
        <v>20</v>
      </c>
      <c r="K11" s="55" t="s">
        <v>21</v>
      </c>
      <c r="L11" s="55" t="s">
        <v>22</v>
      </c>
      <c r="M11" s="56" t="s">
        <v>56</v>
      </c>
      <c r="N11" s="55" t="s">
        <v>23</v>
      </c>
      <c r="O11" s="55" t="s">
        <v>48</v>
      </c>
      <c r="P11" s="55" t="s">
        <v>24</v>
      </c>
      <c r="Q11" s="55" t="s">
        <v>25</v>
      </c>
      <c r="R11" s="55" t="s">
        <v>26</v>
      </c>
      <c r="S11" s="55" t="s">
        <v>27</v>
      </c>
      <c r="T11" s="55" t="s">
        <v>28</v>
      </c>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7" t="s">
        <v>29</v>
      </c>
      <c r="BB11" s="57" t="s">
        <v>44</v>
      </c>
      <c r="BC11" s="58" t="s">
        <v>30</v>
      </c>
      <c r="IE11" s="17"/>
      <c r="IF11" s="17"/>
      <c r="IG11" s="17"/>
      <c r="IH11" s="17"/>
      <c r="II11" s="17"/>
    </row>
    <row r="12" spans="1:243" s="16" customFormat="1" ht="38.25" customHeight="1">
      <c r="A12" s="53">
        <v>1</v>
      </c>
      <c r="B12" s="53">
        <v>2</v>
      </c>
      <c r="C12" s="53">
        <v>3</v>
      </c>
      <c r="D12" s="53">
        <v>4</v>
      </c>
      <c r="E12" s="53">
        <v>5</v>
      </c>
      <c r="F12" s="53">
        <v>6</v>
      </c>
      <c r="G12" s="53">
        <v>7</v>
      </c>
      <c r="H12" s="53">
        <v>8</v>
      </c>
      <c r="I12" s="53">
        <v>9</v>
      </c>
      <c r="J12" s="53">
        <v>10</v>
      </c>
      <c r="K12" s="53">
        <v>11</v>
      </c>
      <c r="L12" s="53">
        <v>12</v>
      </c>
      <c r="M12" s="54">
        <v>6</v>
      </c>
      <c r="N12" s="54">
        <v>8</v>
      </c>
      <c r="O12" s="54">
        <v>9</v>
      </c>
      <c r="P12" s="54">
        <v>10</v>
      </c>
      <c r="Q12" s="54">
        <v>11</v>
      </c>
      <c r="R12" s="54">
        <v>12</v>
      </c>
      <c r="S12" s="54">
        <v>13</v>
      </c>
      <c r="T12" s="54">
        <v>14</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15</v>
      </c>
      <c r="BB12" s="54">
        <v>7</v>
      </c>
      <c r="BC12" s="54">
        <v>8</v>
      </c>
      <c r="IE12" s="17"/>
      <c r="IF12" s="17"/>
      <c r="IG12" s="17"/>
      <c r="IH12" s="17"/>
      <c r="II12" s="17"/>
    </row>
    <row r="13" spans="1:243" s="16" customFormat="1" ht="84.75" customHeight="1">
      <c r="A13" s="22">
        <v>1</v>
      </c>
      <c r="B13" s="61" t="s">
        <v>76</v>
      </c>
      <c r="C13" s="36"/>
      <c r="D13" s="60"/>
      <c r="E13" s="60"/>
      <c r="F13" s="37"/>
      <c r="G13" s="38"/>
      <c r="H13" s="38"/>
      <c r="I13" s="37"/>
      <c r="J13" s="39"/>
      <c r="K13" s="38"/>
      <c r="L13" s="38"/>
      <c r="M13" s="40"/>
      <c r="N13" s="38"/>
      <c r="O13" s="40"/>
      <c r="P13" s="41"/>
      <c r="Q13" s="38"/>
      <c r="R13" s="38"/>
      <c r="S13" s="41"/>
      <c r="T13" s="41"/>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0"/>
      <c r="BB13" s="40"/>
      <c r="BC13" s="43"/>
      <c r="IA13" s="16">
        <v>1</v>
      </c>
      <c r="IB13" s="16" t="s">
        <v>58</v>
      </c>
      <c r="IE13" s="17"/>
      <c r="IF13" s="17"/>
      <c r="IG13" s="17"/>
      <c r="IH13" s="17"/>
      <c r="II13" s="17"/>
    </row>
    <row r="14" spans="1:243" s="16" customFormat="1" ht="22.5" customHeight="1">
      <c r="A14" s="22">
        <v>1.1</v>
      </c>
      <c r="B14" s="61" t="s">
        <v>77</v>
      </c>
      <c r="C14" s="45" t="s">
        <v>31</v>
      </c>
      <c r="D14" s="60">
        <v>22</v>
      </c>
      <c r="E14" s="60" t="s">
        <v>78</v>
      </c>
      <c r="F14" s="37"/>
      <c r="G14" s="38"/>
      <c r="H14" s="38"/>
      <c r="I14" s="37" t="s">
        <v>33</v>
      </c>
      <c r="J14" s="39">
        <f>IF(I14="Less(-)",-1,1)</f>
        <v>1</v>
      </c>
      <c r="K14" s="38" t="s">
        <v>34</v>
      </c>
      <c r="L14" s="38" t="s">
        <v>4</v>
      </c>
      <c r="M14" s="46"/>
      <c r="N14" s="38"/>
      <c r="O14" s="46"/>
      <c r="P14" s="41"/>
      <c r="Q14" s="38"/>
      <c r="R14" s="38"/>
      <c r="S14" s="41"/>
      <c r="T14" s="41"/>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0">
        <f>D14*M14</f>
        <v>0</v>
      </c>
      <c r="BB14" s="40">
        <f>BA14+(BA14*O14/100)</f>
        <v>0</v>
      </c>
      <c r="BC14" s="59" t="str">
        <f>SpellNumber(L14,BB14)</f>
        <v>INR Zero Only</v>
      </c>
      <c r="IA14" s="16">
        <v>2</v>
      </c>
      <c r="IB14" s="16" t="s">
        <v>74</v>
      </c>
      <c r="IC14" s="16" t="s">
        <v>31</v>
      </c>
      <c r="ID14" s="16">
        <v>3</v>
      </c>
      <c r="IE14" s="17" t="s">
        <v>69</v>
      </c>
      <c r="IF14" s="17"/>
      <c r="IG14" s="17"/>
      <c r="IH14" s="17"/>
      <c r="II14" s="17"/>
    </row>
    <row r="15" spans="1:243" s="16" customFormat="1" ht="45.75" customHeight="1">
      <c r="A15" s="22">
        <v>2</v>
      </c>
      <c r="B15" s="61" t="s">
        <v>79</v>
      </c>
      <c r="C15" s="36"/>
      <c r="D15" s="60"/>
      <c r="E15" s="60"/>
      <c r="F15" s="37"/>
      <c r="G15" s="38"/>
      <c r="H15" s="38"/>
      <c r="I15" s="37"/>
      <c r="J15" s="39"/>
      <c r="K15" s="38"/>
      <c r="L15" s="38"/>
      <c r="M15" s="40"/>
      <c r="N15" s="38"/>
      <c r="O15" s="40"/>
      <c r="P15" s="41"/>
      <c r="Q15" s="38"/>
      <c r="R15" s="38"/>
      <c r="S15" s="41"/>
      <c r="T15" s="41"/>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0"/>
      <c r="BB15" s="40"/>
      <c r="BC15" s="59"/>
      <c r="IA15" s="16">
        <v>3</v>
      </c>
      <c r="IB15" s="16" t="s">
        <v>59</v>
      </c>
      <c r="IE15" s="17"/>
      <c r="IF15" s="17"/>
      <c r="IG15" s="17"/>
      <c r="IH15" s="17"/>
      <c r="II15" s="17"/>
    </row>
    <row r="16" spans="1:243" s="16" customFormat="1" ht="24.75" customHeight="1">
      <c r="A16" s="22">
        <v>2.1</v>
      </c>
      <c r="B16" s="61" t="s">
        <v>80</v>
      </c>
      <c r="C16" s="45" t="s">
        <v>46</v>
      </c>
      <c r="D16" s="60">
        <v>6</v>
      </c>
      <c r="E16" s="60" t="s">
        <v>78</v>
      </c>
      <c r="F16" s="37"/>
      <c r="G16" s="38"/>
      <c r="H16" s="38"/>
      <c r="I16" s="37" t="s">
        <v>33</v>
      </c>
      <c r="J16" s="39">
        <f>IF(I16="Less(-)",-1,1)</f>
        <v>1</v>
      </c>
      <c r="K16" s="38" t="s">
        <v>34</v>
      </c>
      <c r="L16" s="38" t="s">
        <v>4</v>
      </c>
      <c r="M16" s="46"/>
      <c r="N16" s="38"/>
      <c r="O16" s="46"/>
      <c r="P16" s="41"/>
      <c r="Q16" s="38"/>
      <c r="R16" s="38"/>
      <c r="S16" s="41"/>
      <c r="T16" s="41"/>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0">
        <f>D16*M16</f>
        <v>0</v>
      </c>
      <c r="BB16" s="40">
        <f>BA16+(BA16*O16/100)</f>
        <v>0</v>
      </c>
      <c r="BC16" s="59" t="str">
        <f>SpellNumber(L16,BB16)</f>
        <v>INR Zero Only</v>
      </c>
      <c r="IA16" s="16">
        <v>4</v>
      </c>
      <c r="IB16" s="16" t="s">
        <v>60</v>
      </c>
      <c r="IC16" s="16" t="s">
        <v>46</v>
      </c>
      <c r="ID16" s="16">
        <v>105</v>
      </c>
      <c r="IE16" s="17" t="s">
        <v>70</v>
      </c>
      <c r="IF16" s="17"/>
      <c r="IG16" s="17"/>
      <c r="IH16" s="17"/>
      <c r="II16" s="17"/>
    </row>
    <row r="17" spans="1:243" s="16" customFormat="1" ht="45" customHeight="1">
      <c r="A17" s="22">
        <v>3</v>
      </c>
      <c r="B17" s="61" t="s">
        <v>81</v>
      </c>
      <c r="C17" s="36"/>
      <c r="D17" s="60"/>
      <c r="E17" s="60"/>
      <c r="F17" s="37"/>
      <c r="G17" s="38"/>
      <c r="H17" s="38"/>
      <c r="I17" s="37"/>
      <c r="J17" s="39"/>
      <c r="K17" s="38"/>
      <c r="L17" s="38"/>
      <c r="M17" s="40"/>
      <c r="N17" s="38"/>
      <c r="O17" s="40"/>
      <c r="P17" s="41"/>
      <c r="Q17" s="38"/>
      <c r="R17" s="38"/>
      <c r="S17" s="41"/>
      <c r="T17" s="41"/>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0"/>
      <c r="BB17" s="40"/>
      <c r="BC17" s="59"/>
      <c r="IA17" s="16">
        <v>5</v>
      </c>
      <c r="IB17" s="16" t="s">
        <v>61</v>
      </c>
      <c r="IC17" s="16" t="s">
        <v>49</v>
      </c>
      <c r="ID17" s="16">
        <v>35</v>
      </c>
      <c r="IE17" s="17" t="s">
        <v>70</v>
      </c>
      <c r="IF17" s="17"/>
      <c r="IG17" s="17"/>
      <c r="IH17" s="17"/>
      <c r="II17" s="17"/>
    </row>
    <row r="18" spans="1:243" s="16" customFormat="1" ht="33.75" customHeight="1">
      <c r="A18" s="22">
        <v>3.1</v>
      </c>
      <c r="B18" s="61" t="s">
        <v>82</v>
      </c>
      <c r="C18" s="45" t="s">
        <v>49</v>
      </c>
      <c r="D18" s="60">
        <v>1</v>
      </c>
      <c r="E18" s="60" t="s">
        <v>78</v>
      </c>
      <c r="F18" s="37"/>
      <c r="G18" s="38"/>
      <c r="H18" s="38"/>
      <c r="I18" s="37" t="s">
        <v>33</v>
      </c>
      <c r="J18" s="39">
        <f>IF(I18="Less(-)",-1,1)</f>
        <v>1</v>
      </c>
      <c r="K18" s="38" t="s">
        <v>34</v>
      </c>
      <c r="L18" s="38" t="s">
        <v>4</v>
      </c>
      <c r="M18" s="46"/>
      <c r="N18" s="38"/>
      <c r="O18" s="46"/>
      <c r="P18" s="41"/>
      <c r="Q18" s="38"/>
      <c r="R18" s="38"/>
      <c r="S18" s="41"/>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0">
        <f>D18*M18</f>
        <v>0</v>
      </c>
      <c r="BB18" s="40">
        <f>BA18+(BA18*O18/100)</f>
        <v>0</v>
      </c>
      <c r="BC18" s="59" t="str">
        <f>SpellNumber(L18,BB18)</f>
        <v>INR Zero Only</v>
      </c>
      <c r="IA18" s="16">
        <v>6</v>
      </c>
      <c r="IB18" s="44" t="s">
        <v>75</v>
      </c>
      <c r="IC18" s="16" t="s">
        <v>50</v>
      </c>
      <c r="ID18" s="16">
        <v>2</v>
      </c>
      <c r="IE18" s="17" t="s">
        <v>70</v>
      </c>
      <c r="IF18" s="17"/>
      <c r="IG18" s="17"/>
      <c r="IH18" s="17"/>
      <c r="II18" s="17"/>
    </row>
    <row r="19" spans="1:243" s="16" customFormat="1" ht="39.75" customHeight="1">
      <c r="A19" s="22">
        <v>4</v>
      </c>
      <c r="B19" s="61" t="s">
        <v>83</v>
      </c>
      <c r="C19" s="36"/>
      <c r="D19" s="60"/>
      <c r="E19" s="60"/>
      <c r="F19" s="37"/>
      <c r="G19" s="38"/>
      <c r="H19" s="38"/>
      <c r="I19" s="37"/>
      <c r="J19" s="39"/>
      <c r="K19" s="38"/>
      <c r="L19" s="38"/>
      <c r="M19" s="40"/>
      <c r="N19" s="38"/>
      <c r="O19" s="40"/>
      <c r="P19" s="41"/>
      <c r="Q19" s="38"/>
      <c r="R19" s="38"/>
      <c r="S19" s="41"/>
      <c r="T19" s="41"/>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0"/>
      <c r="BB19" s="40"/>
      <c r="BC19" s="59"/>
      <c r="IA19" s="16">
        <v>7</v>
      </c>
      <c r="IB19" s="16" t="s">
        <v>62</v>
      </c>
      <c r="IC19" s="16" t="s">
        <v>37</v>
      </c>
      <c r="ID19" s="16">
        <v>3</v>
      </c>
      <c r="IE19" s="17" t="s">
        <v>69</v>
      </c>
      <c r="IF19" s="17"/>
      <c r="IG19" s="17"/>
      <c r="IH19" s="17"/>
      <c r="II19" s="17"/>
    </row>
    <row r="20" spans="1:243" s="16" customFormat="1" ht="30.75" customHeight="1">
      <c r="A20" s="22">
        <v>4.1</v>
      </c>
      <c r="B20" s="61" t="s">
        <v>84</v>
      </c>
      <c r="C20" s="45" t="s">
        <v>50</v>
      </c>
      <c r="D20" s="60">
        <v>17</v>
      </c>
      <c r="E20" s="60" t="s">
        <v>78</v>
      </c>
      <c r="F20" s="37"/>
      <c r="G20" s="38"/>
      <c r="H20" s="38"/>
      <c r="I20" s="37" t="s">
        <v>33</v>
      </c>
      <c r="J20" s="39">
        <f>IF(I20="Less(-)",-1,1)</f>
        <v>1</v>
      </c>
      <c r="K20" s="38" t="s">
        <v>34</v>
      </c>
      <c r="L20" s="38" t="s">
        <v>4</v>
      </c>
      <c r="M20" s="46"/>
      <c r="N20" s="38"/>
      <c r="O20" s="46"/>
      <c r="P20" s="41"/>
      <c r="Q20" s="38"/>
      <c r="R20" s="38"/>
      <c r="S20" s="41"/>
      <c r="T20" s="41"/>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0">
        <f>D20*M20</f>
        <v>0</v>
      </c>
      <c r="BB20" s="40">
        <f>BA20+(BA20*O20/100)</f>
        <v>0</v>
      </c>
      <c r="BC20" s="59" t="str">
        <f>SpellNumber(L20,BB20)</f>
        <v>INR Zero Only</v>
      </c>
      <c r="IA20" s="16">
        <v>8</v>
      </c>
      <c r="IB20" s="44" t="s">
        <v>63</v>
      </c>
      <c r="IE20" s="17"/>
      <c r="IF20" s="17"/>
      <c r="IG20" s="17"/>
      <c r="IH20" s="17"/>
      <c r="II20" s="17"/>
    </row>
    <row r="21" spans="1:243" s="16" customFormat="1" ht="56.25" customHeight="1">
      <c r="A21" s="22">
        <v>5</v>
      </c>
      <c r="B21" s="61" t="s">
        <v>85</v>
      </c>
      <c r="C21" s="36"/>
      <c r="D21" s="60"/>
      <c r="E21" s="60"/>
      <c r="F21" s="37"/>
      <c r="G21" s="38"/>
      <c r="H21" s="38"/>
      <c r="I21" s="37"/>
      <c r="J21" s="39"/>
      <c r="K21" s="38"/>
      <c r="L21" s="38"/>
      <c r="M21" s="40"/>
      <c r="N21" s="38"/>
      <c r="O21" s="40"/>
      <c r="P21" s="41"/>
      <c r="Q21" s="38"/>
      <c r="R21" s="38"/>
      <c r="S21" s="41"/>
      <c r="T21" s="41"/>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0"/>
      <c r="BB21" s="40"/>
      <c r="BC21" s="59"/>
      <c r="IA21" s="16">
        <v>9</v>
      </c>
      <c r="IB21" s="44" t="s">
        <v>64</v>
      </c>
      <c r="IE21" s="17"/>
      <c r="IF21" s="17"/>
      <c r="IG21" s="17"/>
      <c r="IH21" s="17"/>
      <c r="II21" s="17"/>
    </row>
    <row r="22" spans="1:243" s="16" customFormat="1" ht="20.25" customHeight="1">
      <c r="A22" s="22">
        <v>5.1</v>
      </c>
      <c r="B22" s="61" t="s">
        <v>86</v>
      </c>
      <c r="C22" s="45" t="s">
        <v>37</v>
      </c>
      <c r="D22" s="60">
        <v>10</v>
      </c>
      <c r="E22" s="60" t="s">
        <v>92</v>
      </c>
      <c r="F22" s="37"/>
      <c r="G22" s="38"/>
      <c r="H22" s="38"/>
      <c r="I22" s="37" t="s">
        <v>33</v>
      </c>
      <c r="J22" s="39">
        <f>IF(I22="Less(-)",-1,1)</f>
        <v>1</v>
      </c>
      <c r="K22" s="38" t="s">
        <v>34</v>
      </c>
      <c r="L22" s="38" t="s">
        <v>4</v>
      </c>
      <c r="M22" s="46"/>
      <c r="N22" s="38"/>
      <c r="O22" s="46"/>
      <c r="P22" s="41"/>
      <c r="Q22" s="38"/>
      <c r="R22" s="38"/>
      <c r="S22" s="41"/>
      <c r="T22" s="41"/>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0">
        <f>D22*M22</f>
        <v>0</v>
      </c>
      <c r="BB22" s="40">
        <f>BA22+(BA22*O22/100)</f>
        <v>0</v>
      </c>
      <c r="BC22" s="59" t="str">
        <f>SpellNumber(L22,BB22)</f>
        <v>INR Zero Only</v>
      </c>
      <c r="IA22" s="16">
        <v>10</v>
      </c>
      <c r="IB22" s="16" t="s">
        <v>73</v>
      </c>
      <c r="IC22" s="16" t="s">
        <v>51</v>
      </c>
      <c r="ID22" s="16">
        <v>3</v>
      </c>
      <c r="IE22" s="17" t="s">
        <v>69</v>
      </c>
      <c r="IF22" s="17"/>
      <c r="IG22" s="17"/>
      <c r="IH22" s="17"/>
      <c r="II22" s="17"/>
    </row>
    <row r="23" spans="1:243" s="16" customFormat="1" ht="24.75" customHeight="1">
      <c r="A23" s="22">
        <v>6</v>
      </c>
      <c r="B23" s="61" t="s">
        <v>87</v>
      </c>
      <c r="C23" s="36"/>
      <c r="D23" s="60"/>
      <c r="E23" s="60"/>
      <c r="F23" s="37"/>
      <c r="G23" s="38"/>
      <c r="H23" s="38"/>
      <c r="I23" s="37"/>
      <c r="J23" s="39"/>
      <c r="K23" s="38"/>
      <c r="L23" s="38"/>
      <c r="M23" s="40"/>
      <c r="N23" s="38"/>
      <c r="O23" s="40"/>
      <c r="P23" s="41"/>
      <c r="Q23" s="38"/>
      <c r="R23" s="38"/>
      <c r="S23" s="41"/>
      <c r="T23" s="41"/>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0"/>
      <c r="BB23" s="40"/>
      <c r="BC23" s="59"/>
      <c r="IA23" s="16">
        <v>11</v>
      </c>
      <c r="IB23" s="16" t="s">
        <v>65</v>
      </c>
      <c r="IC23" s="16" t="s">
        <v>52</v>
      </c>
      <c r="ID23" s="16">
        <v>90</v>
      </c>
      <c r="IE23" s="17" t="s">
        <v>71</v>
      </c>
      <c r="IF23" s="17"/>
      <c r="IG23" s="17"/>
      <c r="IH23" s="17"/>
      <c r="II23" s="17"/>
    </row>
    <row r="24" spans="1:243" s="16" customFormat="1" ht="25.5" customHeight="1">
      <c r="A24" s="22">
        <v>6.1</v>
      </c>
      <c r="B24" s="61" t="s">
        <v>88</v>
      </c>
      <c r="C24" s="45" t="s">
        <v>51</v>
      </c>
      <c r="D24" s="60">
        <v>75</v>
      </c>
      <c r="E24" s="60" t="s">
        <v>92</v>
      </c>
      <c r="F24" s="37"/>
      <c r="G24" s="38"/>
      <c r="H24" s="38"/>
      <c r="I24" s="37" t="s">
        <v>33</v>
      </c>
      <c r="J24" s="39">
        <f>IF(I24="Less(-)",-1,1)</f>
        <v>1</v>
      </c>
      <c r="K24" s="38" t="s">
        <v>34</v>
      </c>
      <c r="L24" s="38" t="s">
        <v>4</v>
      </c>
      <c r="M24" s="46"/>
      <c r="N24" s="38"/>
      <c r="O24" s="46"/>
      <c r="P24" s="41"/>
      <c r="Q24" s="38"/>
      <c r="R24" s="38"/>
      <c r="S24" s="41"/>
      <c r="T24" s="41"/>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0">
        <f>D24*M24</f>
        <v>0</v>
      </c>
      <c r="BB24" s="40">
        <f>BA24+(BA24*O24/100)</f>
        <v>0</v>
      </c>
      <c r="BC24" s="59" t="str">
        <f>SpellNumber(L24,BB24)</f>
        <v>INR Zero Only</v>
      </c>
      <c r="IA24" s="16">
        <v>12</v>
      </c>
      <c r="IB24" s="44" t="s">
        <v>66</v>
      </c>
      <c r="IC24" s="16" t="s">
        <v>53</v>
      </c>
      <c r="ID24" s="16">
        <v>16</v>
      </c>
      <c r="IE24" s="17" t="s">
        <v>69</v>
      </c>
      <c r="IF24" s="17"/>
      <c r="IG24" s="17"/>
      <c r="IH24" s="17"/>
      <c r="II24" s="17"/>
    </row>
    <row r="25" spans="1:243" s="16" customFormat="1" ht="27" customHeight="1">
      <c r="A25" s="22">
        <v>7</v>
      </c>
      <c r="B25" s="61" t="s">
        <v>89</v>
      </c>
      <c r="C25" s="36"/>
      <c r="D25" s="60"/>
      <c r="E25" s="60"/>
      <c r="F25" s="37"/>
      <c r="G25" s="38"/>
      <c r="H25" s="38"/>
      <c r="I25" s="37"/>
      <c r="J25" s="39"/>
      <c r="K25" s="38"/>
      <c r="L25" s="38"/>
      <c r="M25" s="40"/>
      <c r="N25" s="38"/>
      <c r="O25" s="40"/>
      <c r="P25" s="41"/>
      <c r="Q25" s="38"/>
      <c r="R25" s="38"/>
      <c r="S25" s="41"/>
      <c r="T25" s="41"/>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0"/>
      <c r="BB25" s="40"/>
      <c r="BC25" s="59"/>
      <c r="IA25" s="16">
        <v>13</v>
      </c>
      <c r="IB25" s="16" t="s">
        <v>67</v>
      </c>
      <c r="IC25" s="16" t="s">
        <v>54</v>
      </c>
      <c r="ID25" s="16">
        <v>50</v>
      </c>
      <c r="IE25" s="17" t="s">
        <v>69</v>
      </c>
      <c r="IF25" s="17"/>
      <c r="IG25" s="17"/>
      <c r="IH25" s="17"/>
      <c r="II25" s="17"/>
    </row>
    <row r="26" spans="1:243" s="16" customFormat="1" ht="23.25" customHeight="1">
      <c r="A26" s="22">
        <v>7.1</v>
      </c>
      <c r="B26" s="61" t="s">
        <v>90</v>
      </c>
      <c r="C26" s="45" t="s">
        <v>52</v>
      </c>
      <c r="D26" s="60">
        <v>50</v>
      </c>
      <c r="E26" s="60" t="s">
        <v>78</v>
      </c>
      <c r="F26" s="37"/>
      <c r="G26" s="38"/>
      <c r="H26" s="38"/>
      <c r="I26" s="37" t="s">
        <v>33</v>
      </c>
      <c r="J26" s="39">
        <f>IF(I26="Less(-)",-1,1)</f>
        <v>1</v>
      </c>
      <c r="K26" s="38" t="s">
        <v>34</v>
      </c>
      <c r="L26" s="38" t="s">
        <v>4</v>
      </c>
      <c r="M26" s="46"/>
      <c r="N26" s="38"/>
      <c r="O26" s="46"/>
      <c r="P26" s="41"/>
      <c r="Q26" s="38"/>
      <c r="R26" s="38"/>
      <c r="S26" s="41"/>
      <c r="T26" s="41"/>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0">
        <f>D26*M26</f>
        <v>0</v>
      </c>
      <c r="BB26" s="40">
        <f>BA26+(BA26*O26/100)</f>
        <v>0</v>
      </c>
      <c r="BC26" s="59" t="str">
        <f>SpellNumber(L26,BB26)</f>
        <v>INR Zero Only</v>
      </c>
      <c r="IA26" s="16">
        <v>14</v>
      </c>
      <c r="IB26" s="16" t="s">
        <v>72</v>
      </c>
      <c r="IC26" s="16" t="s">
        <v>55</v>
      </c>
      <c r="ID26" s="16">
        <v>4</v>
      </c>
      <c r="IE26" s="17" t="s">
        <v>70</v>
      </c>
      <c r="IF26" s="17"/>
      <c r="IG26" s="17"/>
      <c r="IH26" s="17"/>
      <c r="II26" s="17"/>
    </row>
    <row r="27" spans="1:243" s="16" customFormat="1" ht="62.25" customHeight="1">
      <c r="A27" s="22">
        <v>8</v>
      </c>
      <c r="B27" s="61" t="s">
        <v>91</v>
      </c>
      <c r="C27" s="45" t="s">
        <v>53</v>
      </c>
      <c r="D27" s="60">
        <v>85</v>
      </c>
      <c r="E27" s="60" t="s">
        <v>92</v>
      </c>
      <c r="F27" s="37"/>
      <c r="G27" s="38"/>
      <c r="H27" s="38"/>
      <c r="I27" s="37" t="s">
        <v>33</v>
      </c>
      <c r="J27" s="39">
        <f>IF(I27="Less(-)",-1,1)</f>
        <v>1</v>
      </c>
      <c r="K27" s="38" t="s">
        <v>34</v>
      </c>
      <c r="L27" s="38" t="s">
        <v>4</v>
      </c>
      <c r="M27" s="46"/>
      <c r="N27" s="38"/>
      <c r="O27" s="46"/>
      <c r="P27" s="41"/>
      <c r="Q27" s="38"/>
      <c r="R27" s="38"/>
      <c r="S27" s="41"/>
      <c r="T27" s="41"/>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0">
        <f>D27*M27</f>
        <v>0</v>
      </c>
      <c r="BB27" s="40">
        <f>BA27+(BA27*O27/100)</f>
        <v>0</v>
      </c>
      <c r="BC27" s="59" t="str">
        <f>SpellNumber(L27,BB27)</f>
        <v>INR Zero Only</v>
      </c>
      <c r="IA27" s="16">
        <v>15</v>
      </c>
      <c r="IB27" s="16" t="s">
        <v>68</v>
      </c>
      <c r="IE27" s="17"/>
      <c r="IF27" s="17"/>
      <c r="IG27" s="17"/>
      <c r="IH27" s="17"/>
      <c r="II27" s="17"/>
    </row>
    <row r="28" spans="1:243" s="18" customFormat="1" ht="58.5" customHeight="1">
      <c r="A28" s="68" t="s">
        <v>36</v>
      </c>
      <c r="B28" s="69"/>
      <c r="C28" s="47"/>
      <c r="D28" s="47"/>
      <c r="E28" s="47"/>
      <c r="F28" s="45"/>
      <c r="G28" s="47"/>
      <c r="H28" s="48"/>
      <c r="I28" s="48"/>
      <c r="J28" s="48"/>
      <c r="K28" s="48"/>
      <c r="L28" s="47"/>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50">
        <f>SUM(BA13:BA27)</f>
        <v>0</v>
      </c>
      <c r="BB28" s="50">
        <f>SUM(BB13:BB27)</f>
        <v>0</v>
      </c>
      <c r="BC28" s="59" t="str">
        <f>SpellNumber($E$2,BB28)</f>
        <v>INR Zero Only</v>
      </c>
      <c r="IA28" s="18" t="s">
        <v>36</v>
      </c>
      <c r="IE28" s="19"/>
      <c r="IF28" s="19" t="s">
        <v>35</v>
      </c>
      <c r="IG28" s="19" t="s">
        <v>37</v>
      </c>
      <c r="IH28" s="19">
        <v>10</v>
      </c>
      <c r="II28" s="19" t="s">
        <v>32</v>
      </c>
    </row>
    <row r="29" spans="1:243" s="20" customFormat="1" ht="54.75" customHeight="1" hidden="1">
      <c r="A29" s="51" t="s">
        <v>38</v>
      </c>
      <c r="B29" s="52"/>
      <c r="C29" s="25"/>
      <c r="D29" s="26"/>
      <c r="E29" s="27" t="s">
        <v>39</v>
      </c>
      <c r="F29" s="28"/>
      <c r="G29" s="29"/>
      <c r="H29" s="30"/>
      <c r="I29" s="30"/>
      <c r="J29" s="30"/>
      <c r="K29" s="31"/>
      <c r="L29" s="32"/>
      <c r="M29" s="33" t="s">
        <v>40</v>
      </c>
      <c r="N29" s="30"/>
      <c r="O29" s="24"/>
      <c r="P29" s="24"/>
      <c r="Q29" s="24"/>
      <c r="R29" s="24"/>
      <c r="S29" s="24"/>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4">
        <f>IF(ISBLANK(F29),0,IF(E29="Excess (+)",ROUND(BA28+(BA28*F29),2),IF(E29="Less (-)",ROUND(BA28+(BA28*F29*(-1)),2),0)))</f>
        <v>0</v>
      </c>
      <c r="BB29" s="35">
        <f>ROUND(BA29,0)</f>
        <v>0</v>
      </c>
      <c r="BC29" s="23" t="str">
        <f>SpellNumber(L29,BB29)</f>
        <v> Zero Only</v>
      </c>
      <c r="IA29" s="20" t="s">
        <v>38</v>
      </c>
      <c r="IE29" s="21" t="s">
        <v>39</v>
      </c>
      <c r="IF29" s="21"/>
      <c r="IG29" s="21"/>
      <c r="IH29" s="21"/>
      <c r="II29" s="21"/>
    </row>
    <row r="30" spans="1:243" s="20" customFormat="1" ht="43.5" customHeight="1">
      <c r="A30" s="68" t="s">
        <v>41</v>
      </c>
      <c r="B30" s="69"/>
      <c r="C30" s="63" t="str">
        <f>SpellNumber($E$2,BB28)</f>
        <v>INR Zero Only</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IA30" s="20" t="s">
        <v>41</v>
      </c>
      <c r="IC30" s="20" t="s">
        <v>47</v>
      </c>
      <c r="IE30" s="21"/>
      <c r="IF30" s="21"/>
      <c r="IG30" s="21"/>
      <c r="IH30" s="21"/>
      <c r="II30" s="21"/>
    </row>
  </sheetData>
  <sheetProtection password="E491" sheet="1"/>
  <mergeCells count="10">
    <mergeCell ref="A9:BC9"/>
    <mergeCell ref="C30:BC30"/>
    <mergeCell ref="A1:L1"/>
    <mergeCell ref="A4:BC4"/>
    <mergeCell ref="A5:BC5"/>
    <mergeCell ref="A6:BC6"/>
    <mergeCell ref="A7:BC7"/>
    <mergeCell ref="B8:BC8"/>
    <mergeCell ref="A28:B28"/>
    <mergeCell ref="A30:B30"/>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9">
      <formula1>"Select,Option C1,Option D1"</formula1>
      <formula2>0</formula2>
    </dataValidation>
    <dataValidation allowBlank="1" showInputMessage="1" showErrorMessage="1" promptTitle="Itemcode/Make" prompt="Please enter text" sqref="F28 C14 C16 C18 C26:C27 C22 C24 C20">
      <formula1>0</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26:M27 O18 M18 M14 O14 M16 O16 M22 O22 O24 M24 O20 M20 O26:O27">
      <formula1>0</formula1>
      <formula2>999999999999999</formula2>
    </dataValidation>
    <dataValidation type="decimal" allowBlank="1" showInputMessage="1" showErrorMessage="1" promptTitle="Quantity" prompt="Please enter the Quantity for this item. " errorTitle="Invalid Entry" error="Only Numeric Values are allowed. " sqref="C15 C13 C17 C19 C21 C23 C25 D13:D27 F13:F27">
      <formula1>0</formula1>
      <formula2>999999999999999</formula2>
    </dataValidation>
    <dataValidation allowBlank="1" showInputMessage="1" showErrorMessage="1" promptTitle="Addition / Deduction" prompt="Please Choose the correct One" sqref="J13:J27">
      <formula1>0</formula1>
      <formula2>0</formula2>
    </dataValidation>
    <dataValidation type="list" showErrorMessage="1" sqref="I13:I2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allowBlank="1" showInputMessage="1" showErrorMessage="1" promptTitle="Units" prompt="Please enter Units in text" sqref="E13:E27">
      <formula1>0</formula1>
      <formula2>0</formula2>
    </dataValidation>
    <dataValidation type="list" allowBlank="1" showErrorMessage="1" sqref="K13:K27">
      <formula1>"Partial Conversion,Full Conversion"</formula1>
      <formula2>0</formula2>
    </dataValidation>
    <dataValidation type="list" allowBlank="1" showInputMessage="1" showErrorMessage="1" sqref="L13:L30">
      <formula1>"INR"</formula1>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0" t="s">
        <v>42</v>
      </c>
      <c r="F6" s="70"/>
      <c r="G6" s="70"/>
      <c r="H6" s="70"/>
      <c r="I6" s="70"/>
      <c r="J6" s="70"/>
      <c r="K6" s="70"/>
    </row>
    <row r="7" spans="5:11" ht="15">
      <c r="E7" s="71"/>
      <c r="F7" s="71"/>
      <c r="G7" s="71"/>
      <c r="H7" s="71"/>
      <c r="I7" s="71"/>
      <c r="J7" s="71"/>
      <c r="K7" s="71"/>
    </row>
    <row r="8" spans="5:11" ht="15">
      <c r="E8" s="71"/>
      <c r="F8" s="71"/>
      <c r="G8" s="71"/>
      <c r="H8" s="71"/>
      <c r="I8" s="71"/>
      <c r="J8" s="71"/>
      <c r="K8" s="71"/>
    </row>
    <row r="9" spans="5:11" ht="15">
      <c r="E9" s="71"/>
      <c r="F9" s="71"/>
      <c r="G9" s="71"/>
      <c r="H9" s="71"/>
      <c r="I9" s="71"/>
      <c r="J9" s="71"/>
      <c r="K9" s="71"/>
    </row>
    <row r="10" spans="5:11" ht="15">
      <c r="E10" s="71"/>
      <c r="F10" s="71"/>
      <c r="G10" s="71"/>
      <c r="H10" s="71"/>
      <c r="I10" s="71"/>
      <c r="J10" s="71"/>
      <c r="K10" s="71"/>
    </row>
    <row r="11" spans="5:11" ht="15">
      <c r="E11" s="71"/>
      <c r="F11" s="71"/>
      <c r="G11" s="71"/>
      <c r="H11" s="71"/>
      <c r="I11" s="71"/>
      <c r="J11" s="71"/>
      <c r="K11" s="71"/>
    </row>
    <row r="12" spans="5:11" ht="15">
      <c r="E12" s="71"/>
      <c r="F12" s="71"/>
      <c r="G12" s="71"/>
      <c r="H12" s="71"/>
      <c r="I12" s="71"/>
      <c r="J12" s="71"/>
      <c r="K12" s="71"/>
    </row>
    <row r="13" spans="5:11" ht="15">
      <c r="E13" s="71"/>
      <c r="F13" s="71"/>
      <c r="G13" s="71"/>
      <c r="H13" s="71"/>
      <c r="I13" s="71"/>
      <c r="J13" s="71"/>
      <c r="K13" s="71"/>
    </row>
    <row r="14" spans="5:11" ht="15">
      <c r="E14" s="71"/>
      <c r="F14" s="71"/>
      <c r="G14" s="71"/>
      <c r="H14" s="71"/>
      <c r="I14" s="71"/>
      <c r="J14" s="71"/>
      <c r="K14" s="7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2020-02-07T05:09:15Z</cp:lastPrinted>
  <dcterms:created xsi:type="dcterms:W3CDTF">2009-01-30T06:42:42Z</dcterms:created>
  <dcterms:modified xsi:type="dcterms:W3CDTF">2020-07-03T11:06:29Z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