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<sst xmlns="http://schemas.openxmlformats.org/spreadsheetml/2006/main" count="219" uniqueCount="78">
  <si>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</si>
  <si>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</si>
  <si>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</si>
  <si>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</si>
  <si>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</si>
  <si>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</si>
  <si>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</si>
  <si>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</si>
  <si>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</si>
  <si>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</si>
  <si>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</si>
  <si>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</si>
  <si>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</si>
  <si>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</si>
  <si>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</si>
  <si>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</si>
  <si>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</si>
  <si>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</si>
  <si>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</si>
  <si>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</si>
  <si>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</si>
  <si>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</si>
  <si>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</si>
  <si>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</si>
  <si>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</si>
  <si>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</si>
  <si>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</si>
  <si>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</si>
  <si>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</si>
  <si>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</si>
  <si>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</si>
  <si>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</si>
  <si>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</si>
  <si>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</si>
  <si>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</si>
  <si>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</si>
  <si>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</si>
  <si>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</si>
  <si>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</si>
  <si>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</si>
  <si>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</si>
  <si>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</si>
  <si>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</si>
  <si>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</si>
  <si>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</si>
  <si>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</si>
  <si>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</si>
  <si>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</si>
  <si>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</si>
  <si>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</si>
  <si>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</si>
  <si>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</si>
  <si>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</si>
  <si>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</si>
  <si>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</si>
  <si>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</si>
  <si>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t>item10</t>
  </si>
  <si>
    <r>
      <t xml:space="preserve">BASIC RATE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</si>
  <si>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Contract No:  &lt;IISER/EE-EO/19-20/MISC15&gt;</t>
  </si>
  <si>
    <t>Name of Work: &lt;Replacement of faulty parts in Substations at IISER Mohali&gt;</t>
  </si>
  <si>
    <t>PT for 11KV VCB panel, ratio 11000/110/110,VA/CLASS LV I 100/0.5,LV II 100/3P,YYY connection, 50 HZ. Make : Crompton Greaves</t>
  </si>
  <si>
    <t>Breather assembly 1 kg</t>
  </si>
  <si>
    <t>Breather assembly 5 kg</t>
  </si>
  <si>
    <t>Active power meter in MW unit, MF for CTR 150/1A = 2. Make : AE</t>
  </si>
  <si>
    <t>Reactive power meter in Mvar unit, MF for CTR 300/1A = 2. Make : AE</t>
  </si>
  <si>
    <t>Reactive power meter in Mvar unit, MF for CTR 150/1A = 2. Make : AE</t>
  </si>
  <si>
    <t>Silica gel</t>
  </si>
  <si>
    <t>VMR 3 phase relay. Make : Proton or eq., Model : PR-07</t>
  </si>
  <si>
    <t>HT/LT Panel door lock</t>
  </si>
  <si>
    <t>Contactor.Make : ABB, Model : UA-30-30-10RA</t>
  </si>
  <si>
    <t>Plastic body panel cooling fan 8"</t>
  </si>
  <si>
    <t>Panel heater</t>
  </si>
  <si>
    <t>Transformer oil. Make : Transol/HP/Servo/Shell/IOCL/Castrol</t>
  </si>
  <si>
    <t>Kg</t>
  </si>
  <si>
    <t>Ltrs</t>
  </si>
  <si>
    <t>item11</t>
  </si>
  <si>
    <t>item12</t>
  </si>
  <si>
    <t>item13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</si>
</sst>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6"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40" fillId="0" borderId="11" xfId="0" applyFont="1" applyFill="1" applyBorder="1" applyAlignment="1">
      <alignment horizontal="center" vertical="center"/>
    </xf>
    <xf numFmtId="0" fontId="40" fillId="0" borderId="11" xfId="0" applyFont="1" applyFill="1" applyBorder="1" applyAlignment="1">
      <alignment horizontal="left" vertical="top" wrapText="1"/>
    </xf>
    <xf numFmtId="0" fontId="40" fillId="0" borderId="11" xfId="0" applyFont="1" applyFill="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view="pageBreakPreview" zoomScale="70" zoomScaleNormal="55" zoomScaleSheetLayoutView="70" workbookViewId="0" topLeftCell="A1">
      <selection activeCell="BC11" sqref="BC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9" t="str">
        <f>B2&amp;" BoQ"</f>
        <v>Item Wise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0" t="s">
        <v>46</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 customHeight="1">
      <c r="A5" s="60" t="s">
        <v>59</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 customHeight="1">
      <c r="A6" s="60" t="s">
        <v>58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6</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86.25" customHeight="1">
      <c r="A8" s="11" t="s">
        <v>44</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6" customFormat="1" ht="18.75" customHeight="1">
      <c r="A10" s="24" t="s">
        <v>8</v>
      </c>
      <c r="B10" s="24" t="s">
        <v>9</v>
      </c>
      <c r="C10" s="24" t="s">
        <v>9</v>
      </c>
      <c r="D10" s="24" t="s">
        <v>8</v>
      </c>
      <c r="E10" s="24" t="s">
        <v>9</v>
      </c>
      <c r="F10" s="24" t="s">
        <v>10</v>
      </c>
      <c r="G10" s="24" t="s">
        <v>10</v>
      </c>
      <c r="H10" s="24" t="s">
        <v>11</v>
      </c>
      <c r="I10" s="24" t="s">
        <v>9</v>
      </c>
      <c r="J10" s="24" t="s">
        <v>8</v>
      </c>
      <c r="K10" s="24" t="s">
        <v>12</v>
      </c>
      <c r="L10" s="24" t="s">
        <v>9</v>
      </c>
      <c r="M10" s="24" t="s">
        <v>8</v>
      </c>
      <c r="N10" s="24" t="s">
        <v>10</v>
      </c>
      <c r="O10" s="24" t="s">
        <v>10</v>
      </c>
      <c r="P10" s="24" t="s">
        <v>10</v>
      </c>
      <c r="Q10" s="24" t="s">
        <v>10</v>
      </c>
      <c r="R10" s="24" t="s">
        <v>11</v>
      </c>
      <c r="S10" s="24" t="s">
        <v>11</v>
      </c>
      <c r="T10" s="24" t="s">
        <v>10</v>
      </c>
      <c r="U10" s="24" t="s">
        <v>10</v>
      </c>
      <c r="V10" s="24" t="s">
        <v>10</v>
      </c>
      <c r="W10" s="24" t="s">
        <v>10</v>
      </c>
      <c r="X10" s="24" t="s">
        <v>11</v>
      </c>
      <c r="Y10" s="24" t="s">
        <v>11</v>
      </c>
      <c r="Z10" s="24" t="s">
        <v>10</v>
      </c>
      <c r="AA10" s="24" t="s">
        <v>10</v>
      </c>
      <c r="AB10" s="24" t="s">
        <v>10</v>
      </c>
      <c r="AC10" s="24" t="s">
        <v>10</v>
      </c>
      <c r="AD10" s="24" t="s">
        <v>11</v>
      </c>
      <c r="AE10" s="24" t="s">
        <v>11</v>
      </c>
      <c r="AF10" s="24" t="s">
        <v>10</v>
      </c>
      <c r="AG10" s="24" t="s">
        <v>10</v>
      </c>
      <c r="AH10" s="24" t="s">
        <v>10</v>
      </c>
      <c r="AI10" s="24" t="s">
        <v>10</v>
      </c>
      <c r="AJ10" s="24" t="s">
        <v>11</v>
      </c>
      <c r="AK10" s="24" t="s">
        <v>11</v>
      </c>
      <c r="AL10" s="24" t="s">
        <v>10</v>
      </c>
      <c r="AM10" s="24" t="s">
        <v>10</v>
      </c>
      <c r="AN10" s="24" t="s">
        <v>10</v>
      </c>
      <c r="AO10" s="24" t="s">
        <v>10</v>
      </c>
      <c r="AP10" s="24" t="s">
        <v>11</v>
      </c>
      <c r="AQ10" s="24" t="s">
        <v>11</v>
      </c>
      <c r="AR10" s="24" t="s">
        <v>10</v>
      </c>
      <c r="AS10" s="24" t="s">
        <v>10</v>
      </c>
      <c r="AT10" s="24" t="s">
        <v>8</v>
      </c>
      <c r="AU10" s="24" t="s">
        <v>8</v>
      </c>
      <c r="AV10" s="24" t="s">
        <v>11</v>
      </c>
      <c r="AW10" s="24" t="s">
        <v>11</v>
      </c>
      <c r="AX10" s="24" t="s">
        <v>8</v>
      </c>
      <c r="AY10" s="24" t="s">
        <v>8</v>
      </c>
      <c r="AZ10" s="24" t="s">
        <v>13</v>
      </c>
      <c r="BA10" s="24" t="s">
        <v>8</v>
      </c>
      <c r="BB10" s="24" t="s">
        <v>8</v>
      </c>
      <c r="BC10" s="24" t="s">
        <v>9</v>
      </c>
      <c r="IE10" s="17"/>
      <c r="IF10" s="17"/>
      <c r="IG10" s="17"/>
      <c r="IH10" s="17"/>
      <c r="II10" s="17"/>
    </row>
    <row r="11" spans="1:243" s="16" customFormat="1" ht="114" customHeight="1">
      <c r="A11" s="24" t="s">
        <v>14</v>
      </c>
      <c r="B11" s="25" t="s">
        <v>15</v>
      </c>
      <c r="C11" s="25" t="s">
        <v>16</v>
      </c>
      <c r="D11" s="25" t="s">
        <v>17</v>
      </c>
      <c r="E11" s="25" t="s">
        <v>18</v>
      </c>
      <c r="F11" s="25" t="s">
        <v>19</v>
      </c>
      <c r="G11" s="25"/>
      <c r="H11" s="25"/>
      <c r="I11" s="25" t="s">
        <v>20</v>
      </c>
      <c r="J11" s="25" t="s">
        <v>21</v>
      </c>
      <c r="K11" s="25" t="s">
        <v>22</v>
      </c>
      <c r="L11" s="25" t="s">
        <v>23</v>
      </c>
      <c r="M11" s="26" t="s">
        <v>57</v>
      </c>
      <c r="N11" s="25" t="s">
        <v>24</v>
      </c>
      <c r="O11" s="25" t="s">
        <v>49</v>
      </c>
      <c r="P11" s="25" t="s">
        <v>25</v>
      </c>
      <c r="Q11" s="25" t="s">
        <v>26</v>
      </c>
      <c r="R11" s="25" t="s">
        <v>27</v>
      </c>
      <c r="S11" s="25" t="s">
        <v>28</v>
      </c>
      <c r="T11" s="25" t="s">
        <v>29</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30</v>
      </c>
      <c r="BB11" s="27" t="s">
        <v>45</v>
      </c>
      <c r="BC11" s="28" t="s">
        <v>31</v>
      </c>
      <c r="IE11" s="17"/>
      <c r="IF11" s="17"/>
      <c r="IG11" s="17"/>
      <c r="IH11" s="17"/>
      <c r="II11" s="17"/>
    </row>
    <row r="12" spans="1:243" s="16" customFormat="1" ht="15">
      <c r="A12" s="24">
        <v>1</v>
      </c>
      <c r="B12" s="24">
        <v>2</v>
      </c>
      <c r="C12" s="24">
        <v>3</v>
      </c>
      <c r="D12" s="24">
        <v>4</v>
      </c>
      <c r="E12" s="24">
        <v>5</v>
      </c>
      <c r="F12" s="24">
        <v>6</v>
      </c>
      <c r="G12" s="24">
        <v>7</v>
      </c>
      <c r="H12" s="24">
        <v>8</v>
      </c>
      <c r="I12" s="24">
        <v>9</v>
      </c>
      <c r="J12" s="24">
        <v>10</v>
      </c>
      <c r="K12" s="24">
        <v>11</v>
      </c>
      <c r="L12" s="24">
        <v>12</v>
      </c>
      <c r="M12" s="29">
        <v>6</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7</v>
      </c>
      <c r="BC12" s="29">
        <v>8</v>
      </c>
      <c r="IE12" s="17"/>
      <c r="IF12" s="17"/>
      <c r="IG12" s="17"/>
      <c r="IH12" s="17"/>
      <c r="II12" s="17"/>
    </row>
    <row r="13" spans="1:243" s="16" customFormat="1" ht="88.5" customHeight="1">
      <c r="A13" s="24">
        <v>1</v>
      </c>
      <c r="B13" s="68" t="s">
        <v>60</v>
      </c>
      <c r="C13" s="51" t="s">
        <v>32</v>
      </c>
      <c r="D13" s="67">
        <v>1</v>
      </c>
      <c r="E13" s="67" t="s">
        <v>33</v>
      </c>
      <c r="F13" s="43"/>
      <c r="G13" s="44"/>
      <c r="H13" s="44"/>
      <c r="I13" s="43" t="s">
        <v>34</v>
      </c>
      <c r="J13" s="45">
        <f>IF(I13="Less(-)",-1,1)</f>
        <v>1</v>
      </c>
      <c r="K13" s="44" t="s">
        <v>35</v>
      </c>
      <c r="L13" s="44" t="s">
        <v>4</v>
      </c>
      <c r="M13" s="52"/>
      <c r="N13" s="44"/>
      <c r="O13" s="52"/>
      <c r="P13" s="47"/>
      <c r="Q13" s="44"/>
      <c r="R13" s="44"/>
      <c r="S13" s="47"/>
      <c r="T13" s="47"/>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6">
        <f>D13*M13</f>
        <v>0</v>
      </c>
      <c r="BB13" s="46">
        <f>BA13+(BA13*O13/100)</f>
        <v>0</v>
      </c>
      <c r="BC13" s="49" t="str">
        <f>SpellNumber(L13,BB13)</f>
        <v>INR Zero Only</v>
      </c>
      <c r="IA13" s="16">
        <v>1</v>
      </c>
      <c r="IB13" s="16" t="s">
        <v>60</v>
      </c>
      <c r="IC13" s="16" t="s">
        <v>32</v>
      </c>
      <c r="ID13" s="16">
        <v>1</v>
      </c>
      <c r="IE13" s="17" t="s">
        <v>33</v>
      </c>
      <c r="IF13" s="17"/>
      <c r="IG13" s="17"/>
      <c r="IH13" s="17"/>
      <c r="II13" s="17"/>
    </row>
    <row r="14" spans="1:243" s="16" customFormat="1" ht="51.75" customHeight="1">
      <c r="A14" s="24">
        <v>2</v>
      </c>
      <c r="B14" s="69" t="s">
        <v>61</v>
      </c>
      <c r="C14" s="51" t="s">
        <v>47</v>
      </c>
      <c r="D14" s="67">
        <v>4</v>
      </c>
      <c r="E14" s="67" t="s">
        <v>73</v>
      </c>
      <c r="F14" s="43"/>
      <c r="G14" s="44"/>
      <c r="H14" s="44"/>
      <c r="I14" s="43" t="s">
        <v>34</v>
      </c>
      <c r="J14" s="45">
        <f aca="true" t="shared" si="0" ref="J14:J20">IF(I14="Less(-)",-1,1)</f>
        <v>1</v>
      </c>
      <c r="K14" s="44" t="s">
        <v>35</v>
      </c>
      <c r="L14" s="44" t="s">
        <v>4</v>
      </c>
      <c r="M14" s="52"/>
      <c r="N14" s="44"/>
      <c r="O14" s="52"/>
      <c r="P14" s="47"/>
      <c r="Q14" s="44"/>
      <c r="R14" s="44"/>
      <c r="S14" s="47"/>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6">
        <f>D14*M14</f>
        <v>0</v>
      </c>
      <c r="BB14" s="46">
        <f>BA14+(BA14*O14/100)</f>
        <v>0</v>
      </c>
      <c r="BC14" s="49" t="str">
        <f>SpellNumber(L14,BB14)</f>
        <v>INR Zero Only</v>
      </c>
      <c r="IA14" s="16">
        <v>2</v>
      </c>
      <c r="IB14" s="16" t="s">
        <v>61</v>
      </c>
      <c r="IC14" s="16" t="s">
        <v>47</v>
      </c>
      <c r="ID14" s="16">
        <v>4</v>
      </c>
      <c r="IE14" s="17" t="s">
        <v>73</v>
      </c>
      <c r="IF14" s="17"/>
      <c r="IG14" s="17"/>
      <c r="IH14" s="17"/>
      <c r="II14" s="17"/>
    </row>
    <row r="15" spans="1:243" s="16" customFormat="1" ht="33.75" customHeight="1">
      <c r="A15" s="24">
        <v>3</v>
      </c>
      <c r="B15" s="69" t="s">
        <v>62</v>
      </c>
      <c r="C15" s="51" t="s">
        <v>50</v>
      </c>
      <c r="D15" s="67">
        <v>4</v>
      </c>
      <c r="E15" s="67" t="s">
        <v>33</v>
      </c>
      <c r="F15" s="43"/>
      <c r="G15" s="44"/>
      <c r="H15" s="44"/>
      <c r="I15" s="43" t="s">
        <v>34</v>
      </c>
      <c r="J15" s="45">
        <f t="shared" si="0"/>
        <v>1</v>
      </c>
      <c r="K15" s="44" t="s">
        <v>35</v>
      </c>
      <c r="L15" s="44" t="s">
        <v>4</v>
      </c>
      <c r="M15" s="52"/>
      <c r="N15" s="44"/>
      <c r="O15" s="52"/>
      <c r="P15" s="47"/>
      <c r="Q15" s="44"/>
      <c r="R15" s="44"/>
      <c r="S15" s="47"/>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6">
        <f>D15*M15</f>
        <v>0</v>
      </c>
      <c r="BB15" s="46">
        <f>BA15+(BA15*O15/100)</f>
        <v>0</v>
      </c>
      <c r="BC15" s="49" t="str">
        <f>SpellNumber(L15,BB15)</f>
        <v>INR Zero Only</v>
      </c>
      <c r="IA15" s="16">
        <v>3</v>
      </c>
      <c r="IB15" s="16" t="s">
        <v>62</v>
      </c>
      <c r="IC15" s="16" t="s">
        <v>50</v>
      </c>
      <c r="ID15" s="16">
        <v>4</v>
      </c>
      <c r="IE15" s="17" t="s">
        <v>33</v>
      </c>
      <c r="IF15" s="17"/>
      <c r="IG15" s="17"/>
      <c r="IH15" s="17"/>
      <c r="II15" s="17"/>
    </row>
    <row r="16" spans="1:243" s="16" customFormat="1" ht="33.75" customHeight="1">
      <c r="A16" s="24">
        <v>4</v>
      </c>
      <c r="B16" s="68" t="s">
        <v>63</v>
      </c>
      <c r="C16" s="51" t="s">
        <v>51</v>
      </c>
      <c r="D16" s="67">
        <v>1</v>
      </c>
      <c r="E16" s="67" t="s">
        <v>33</v>
      </c>
      <c r="F16" s="43"/>
      <c r="G16" s="44"/>
      <c r="H16" s="44"/>
      <c r="I16" s="43" t="s">
        <v>34</v>
      </c>
      <c r="J16" s="45">
        <f t="shared" si="0"/>
        <v>1</v>
      </c>
      <c r="K16" s="44" t="s">
        <v>35</v>
      </c>
      <c r="L16" s="44" t="s">
        <v>4</v>
      </c>
      <c r="M16" s="52"/>
      <c r="N16" s="44"/>
      <c r="O16" s="52"/>
      <c r="P16" s="47"/>
      <c r="Q16" s="44"/>
      <c r="R16" s="44"/>
      <c r="S16" s="47"/>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6">
        <f>D16*M16</f>
        <v>0</v>
      </c>
      <c r="BB16" s="46">
        <f>BA16+(BA16*O16/100)</f>
        <v>0</v>
      </c>
      <c r="BC16" s="49" t="str">
        <f>SpellNumber(L16,BB16)</f>
        <v>INR Zero Only</v>
      </c>
      <c r="IA16" s="16">
        <v>4</v>
      </c>
      <c r="IB16" s="16" t="s">
        <v>63</v>
      </c>
      <c r="IC16" s="16" t="s">
        <v>51</v>
      </c>
      <c r="ID16" s="16">
        <v>1</v>
      </c>
      <c r="IE16" s="17" t="s">
        <v>33</v>
      </c>
      <c r="IF16" s="17"/>
      <c r="IG16" s="17"/>
      <c r="IH16" s="17"/>
      <c r="II16" s="17"/>
    </row>
    <row r="17" spans="1:243" s="16" customFormat="1" ht="36" customHeight="1">
      <c r="A17" s="24">
        <v>5</v>
      </c>
      <c r="B17" s="68" t="s">
        <v>64</v>
      </c>
      <c r="C17" s="51" t="s">
        <v>38</v>
      </c>
      <c r="D17" s="67">
        <v>1</v>
      </c>
      <c r="E17" s="67" t="s">
        <v>33</v>
      </c>
      <c r="F17" s="43"/>
      <c r="G17" s="44"/>
      <c r="H17" s="44"/>
      <c r="I17" s="43" t="s">
        <v>34</v>
      </c>
      <c r="J17" s="45">
        <f t="shared" si="0"/>
        <v>1</v>
      </c>
      <c r="K17" s="44" t="s">
        <v>35</v>
      </c>
      <c r="L17" s="44" t="s">
        <v>4</v>
      </c>
      <c r="M17" s="52"/>
      <c r="N17" s="44"/>
      <c r="O17" s="52"/>
      <c r="P17" s="47"/>
      <c r="Q17" s="44"/>
      <c r="R17" s="44"/>
      <c r="S17" s="47"/>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6">
        <f>D17*M17</f>
        <v>0</v>
      </c>
      <c r="BB17" s="46">
        <f>BA17+(BA17*O17/100)</f>
        <v>0</v>
      </c>
      <c r="BC17" s="49" t="str">
        <f>SpellNumber(L17,BB17)</f>
        <v>INR Zero Only</v>
      </c>
      <c r="IA17" s="16">
        <v>5</v>
      </c>
      <c r="IB17" s="50" t="s">
        <v>64</v>
      </c>
      <c r="IC17" s="16" t="s">
        <v>38</v>
      </c>
      <c r="ID17" s="16">
        <v>1</v>
      </c>
      <c r="IE17" s="17" t="s">
        <v>33</v>
      </c>
      <c r="IF17" s="17"/>
      <c r="IG17" s="17"/>
      <c r="IH17" s="17"/>
      <c r="II17" s="17"/>
    </row>
    <row r="18" spans="1:243" s="16" customFormat="1" ht="60.75" customHeight="1">
      <c r="A18" s="24">
        <v>6</v>
      </c>
      <c r="B18" s="68" t="s">
        <v>65</v>
      </c>
      <c r="C18" s="51" t="s">
        <v>52</v>
      </c>
      <c r="D18" s="67">
        <v>2</v>
      </c>
      <c r="E18" s="67" t="s">
        <v>33</v>
      </c>
      <c r="F18" s="43"/>
      <c r="G18" s="44"/>
      <c r="H18" s="44"/>
      <c r="I18" s="43" t="s">
        <v>34</v>
      </c>
      <c r="J18" s="45">
        <f t="shared" si="0"/>
        <v>1</v>
      </c>
      <c r="K18" s="44" t="s">
        <v>35</v>
      </c>
      <c r="L18" s="44" t="s">
        <v>4</v>
      </c>
      <c r="M18" s="52"/>
      <c r="N18" s="44"/>
      <c r="O18" s="52"/>
      <c r="P18" s="47"/>
      <c r="Q18" s="44"/>
      <c r="R18" s="44"/>
      <c r="S18" s="47"/>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6">
        <f>D18*M18</f>
        <v>0</v>
      </c>
      <c r="BB18" s="46">
        <f>BA18+(BA18*O18/100)</f>
        <v>0</v>
      </c>
      <c r="BC18" s="49" t="str">
        <f>SpellNumber(L18,BB18)</f>
        <v>INR Zero Only</v>
      </c>
      <c r="IA18" s="16">
        <v>6</v>
      </c>
      <c r="IB18" s="50" t="s">
        <v>65</v>
      </c>
      <c r="IC18" s="16" t="s">
        <v>52</v>
      </c>
      <c r="ID18" s="16">
        <v>2</v>
      </c>
      <c r="IE18" s="17" t="s">
        <v>33</v>
      </c>
      <c r="IF18" s="17"/>
      <c r="IG18" s="17"/>
      <c r="IH18" s="17"/>
      <c r="II18" s="17"/>
    </row>
    <row r="19" spans="1:243" s="16" customFormat="1" ht="30" customHeight="1">
      <c r="A19" s="24">
        <v>7</v>
      </c>
      <c r="B19" s="68" t="s">
        <v>66</v>
      </c>
      <c r="C19" s="51" t="s">
        <v>53</v>
      </c>
      <c r="D19" s="67">
        <v>36</v>
      </c>
      <c r="E19" s="67" t="s">
        <v>73</v>
      </c>
      <c r="F19" s="43"/>
      <c r="G19" s="44"/>
      <c r="H19" s="44"/>
      <c r="I19" s="43" t="s">
        <v>34</v>
      </c>
      <c r="J19" s="45">
        <f t="shared" si="0"/>
        <v>1</v>
      </c>
      <c r="K19" s="44" t="s">
        <v>35</v>
      </c>
      <c r="L19" s="44" t="s">
        <v>4</v>
      </c>
      <c r="M19" s="52"/>
      <c r="N19" s="44"/>
      <c r="O19" s="52"/>
      <c r="P19" s="47"/>
      <c r="Q19" s="44"/>
      <c r="R19" s="44"/>
      <c r="S19" s="47"/>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6">
        <f>D19*M19</f>
        <v>0</v>
      </c>
      <c r="BB19" s="46">
        <f>BA19+(BA19*O19/100)</f>
        <v>0</v>
      </c>
      <c r="BC19" s="49" t="str">
        <f>SpellNumber(L19,BB19)</f>
        <v>INR Zero Only</v>
      </c>
      <c r="IA19" s="16">
        <v>7</v>
      </c>
      <c r="IB19" s="16" t="s">
        <v>66</v>
      </c>
      <c r="IC19" s="16" t="s">
        <v>53</v>
      </c>
      <c r="ID19" s="16">
        <v>36</v>
      </c>
      <c r="IE19" s="17" t="s">
        <v>73</v>
      </c>
      <c r="IF19" s="17"/>
      <c r="IG19" s="17"/>
      <c r="IH19" s="17"/>
      <c r="II19" s="17"/>
    </row>
    <row r="20" spans="1:243" s="16" customFormat="1" ht="24" customHeight="1">
      <c r="A20" s="24">
        <v>8</v>
      </c>
      <c r="B20" s="68" t="s">
        <v>67</v>
      </c>
      <c r="C20" s="51" t="s">
        <v>54</v>
      </c>
      <c r="D20" s="67">
        <v>1</v>
      </c>
      <c r="E20" s="67" t="s">
        <v>33</v>
      </c>
      <c r="F20" s="43"/>
      <c r="G20" s="44"/>
      <c r="H20" s="44"/>
      <c r="I20" s="43" t="s">
        <v>34</v>
      </c>
      <c r="J20" s="45">
        <f t="shared" si="0"/>
        <v>1</v>
      </c>
      <c r="K20" s="44" t="s">
        <v>35</v>
      </c>
      <c r="L20" s="44" t="s">
        <v>4</v>
      </c>
      <c r="M20" s="52"/>
      <c r="N20" s="44"/>
      <c r="O20" s="52"/>
      <c r="P20" s="47"/>
      <c r="Q20" s="44"/>
      <c r="R20" s="44"/>
      <c r="S20" s="47"/>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6">
        <f>D20*M20</f>
        <v>0</v>
      </c>
      <c r="BB20" s="46">
        <f>BA20+(BA20*O20/100)</f>
        <v>0</v>
      </c>
      <c r="BC20" s="49" t="str">
        <f>SpellNumber(L20,BB20)</f>
        <v>INR Zero Only</v>
      </c>
      <c r="IA20" s="16">
        <v>8</v>
      </c>
      <c r="IB20" s="16" t="s">
        <v>67</v>
      </c>
      <c r="IC20" s="16" t="s">
        <v>54</v>
      </c>
      <c r="ID20" s="16">
        <v>1</v>
      </c>
      <c r="IE20" s="17" t="s">
        <v>33</v>
      </c>
      <c r="IF20" s="17"/>
      <c r="IG20" s="17"/>
      <c r="IH20" s="17"/>
      <c r="II20" s="17"/>
    </row>
    <row r="21" spans="1:243" s="16" customFormat="1" ht="35.25" customHeight="1">
      <c r="A21" s="24">
        <v>9</v>
      </c>
      <c r="B21" s="68" t="s">
        <v>68</v>
      </c>
      <c r="C21" s="51" t="s">
        <v>55</v>
      </c>
      <c r="D21" s="67">
        <v>44</v>
      </c>
      <c r="E21" s="67" t="s">
        <v>33</v>
      </c>
      <c r="F21" s="43"/>
      <c r="G21" s="44"/>
      <c r="H21" s="44"/>
      <c r="I21" s="43" t="s">
        <v>34</v>
      </c>
      <c r="J21" s="45">
        <f>IF(I21="Less(-)",-1,1)</f>
        <v>1</v>
      </c>
      <c r="K21" s="44" t="s">
        <v>35</v>
      </c>
      <c r="L21" s="44" t="s">
        <v>4</v>
      </c>
      <c r="M21" s="52"/>
      <c r="N21" s="44"/>
      <c r="O21" s="52"/>
      <c r="P21" s="47"/>
      <c r="Q21" s="44"/>
      <c r="R21" s="44"/>
      <c r="S21" s="47"/>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6">
        <f>D21*M21</f>
        <v>0</v>
      </c>
      <c r="BB21" s="46">
        <f>BA21+(BA21*O21/100)</f>
        <v>0</v>
      </c>
      <c r="BC21" s="49" t="str">
        <f>SpellNumber(L21,BB21)</f>
        <v>INR Zero Only</v>
      </c>
      <c r="IA21" s="16">
        <v>9</v>
      </c>
      <c r="IB21" s="16" t="s">
        <v>68</v>
      </c>
      <c r="IC21" s="16" t="s">
        <v>55</v>
      </c>
      <c r="ID21" s="16">
        <v>44</v>
      </c>
      <c r="IE21" s="17" t="s">
        <v>33</v>
      </c>
      <c r="IF21" s="17"/>
      <c r="IG21" s="17"/>
      <c r="IH21" s="17"/>
      <c r="II21" s="17"/>
    </row>
    <row r="22" spans="1:243" s="16" customFormat="1" ht="29.25" customHeight="1">
      <c r="A22" s="24">
        <v>10</v>
      </c>
      <c r="B22" s="68" t="s">
        <v>69</v>
      </c>
      <c r="C22" s="51" t="s">
        <v>56</v>
      </c>
      <c r="D22" s="67">
        <v>1</v>
      </c>
      <c r="E22" s="67" t="s">
        <v>33</v>
      </c>
      <c r="F22" s="43"/>
      <c r="G22" s="44"/>
      <c r="H22" s="44"/>
      <c r="I22" s="43" t="s">
        <v>34</v>
      </c>
      <c r="J22" s="45">
        <f>IF(I22="Less(-)",-1,1)</f>
        <v>1</v>
      </c>
      <c r="K22" s="44" t="s">
        <v>35</v>
      </c>
      <c r="L22" s="44" t="s">
        <v>4</v>
      </c>
      <c r="M22" s="52"/>
      <c r="N22" s="44"/>
      <c r="O22" s="52"/>
      <c r="P22" s="47"/>
      <c r="Q22" s="44"/>
      <c r="R22" s="44"/>
      <c r="S22" s="47"/>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6">
        <f>D22*M22</f>
        <v>0</v>
      </c>
      <c r="BB22" s="46">
        <f>BA22+(BA22*O22/100)</f>
        <v>0</v>
      </c>
      <c r="BC22" s="49" t="str">
        <f>SpellNumber(L22,BB22)</f>
        <v>INR Zero Only</v>
      </c>
      <c r="IA22" s="16">
        <v>10</v>
      </c>
      <c r="IB22" s="16" t="s">
        <v>69</v>
      </c>
      <c r="IC22" s="16" t="s">
        <v>56</v>
      </c>
      <c r="ID22" s="16">
        <v>1</v>
      </c>
      <c r="IE22" s="17" t="s">
        <v>33</v>
      </c>
      <c r="IF22" s="17"/>
      <c r="IG22" s="17"/>
      <c r="IH22" s="17"/>
      <c r="II22" s="17"/>
    </row>
    <row r="23" spans="1:243" s="16" customFormat="1" ht="27.75" customHeight="1">
      <c r="A23" s="24">
        <v>11</v>
      </c>
      <c r="B23" s="68" t="s">
        <v>70</v>
      </c>
      <c r="C23" s="51" t="s">
        <v>75</v>
      </c>
      <c r="D23" s="67">
        <v>1</v>
      </c>
      <c r="E23" s="67" t="s">
        <v>33</v>
      </c>
      <c r="F23" s="43"/>
      <c r="G23" s="44"/>
      <c r="H23" s="44"/>
      <c r="I23" s="43" t="s">
        <v>34</v>
      </c>
      <c r="J23" s="45">
        <f>IF(I23="Less(-)",-1,1)</f>
        <v>1</v>
      </c>
      <c r="K23" s="44" t="s">
        <v>35</v>
      </c>
      <c r="L23" s="44" t="s">
        <v>4</v>
      </c>
      <c r="M23" s="52"/>
      <c r="N23" s="44"/>
      <c r="O23" s="52"/>
      <c r="P23" s="47"/>
      <c r="Q23" s="44"/>
      <c r="R23" s="44"/>
      <c r="S23" s="47"/>
      <c r="T23" s="47"/>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6">
        <f>D23*M23</f>
        <v>0</v>
      </c>
      <c r="BB23" s="46">
        <f>BA23+(BA23*O23/100)</f>
        <v>0</v>
      </c>
      <c r="BC23" s="49" t="str">
        <f>SpellNumber(L23,BB23)</f>
        <v>INR Zero Only</v>
      </c>
      <c r="IA23" s="16">
        <v>11</v>
      </c>
      <c r="IB23" s="16" t="s">
        <v>70</v>
      </c>
      <c r="IC23" s="16" t="s">
        <v>75</v>
      </c>
      <c r="ID23" s="16">
        <v>1</v>
      </c>
      <c r="IE23" s="17" t="s">
        <v>33</v>
      </c>
      <c r="IF23" s="17"/>
      <c r="IG23" s="17"/>
      <c r="IH23" s="17"/>
      <c r="II23" s="17"/>
    </row>
    <row r="24" spans="1:243" s="16" customFormat="1" ht="26.25" customHeight="1">
      <c r="A24" s="24">
        <v>12</v>
      </c>
      <c r="B24" s="68" t="s">
        <v>71</v>
      </c>
      <c r="C24" s="51" t="s">
        <v>76</v>
      </c>
      <c r="D24" s="67">
        <v>6</v>
      </c>
      <c r="E24" s="67" t="s">
        <v>33</v>
      </c>
      <c r="F24" s="43"/>
      <c r="G24" s="44"/>
      <c r="H24" s="44"/>
      <c r="I24" s="43" t="s">
        <v>34</v>
      </c>
      <c r="J24" s="45">
        <f>IF(I24="Less(-)",-1,1)</f>
        <v>1</v>
      </c>
      <c r="K24" s="44" t="s">
        <v>35</v>
      </c>
      <c r="L24" s="44" t="s">
        <v>4</v>
      </c>
      <c r="M24" s="52"/>
      <c r="N24" s="44"/>
      <c r="O24" s="52"/>
      <c r="P24" s="47"/>
      <c r="Q24" s="44"/>
      <c r="R24" s="44"/>
      <c r="S24" s="47"/>
      <c r="T24" s="47"/>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6">
        <f>D24*M24</f>
        <v>0</v>
      </c>
      <c r="BB24" s="46">
        <f>BA24+(BA24*O24/100)</f>
        <v>0</v>
      </c>
      <c r="BC24" s="49" t="str">
        <f>SpellNumber(L24,BB24)</f>
        <v>INR Zero Only</v>
      </c>
      <c r="IA24" s="16">
        <v>12</v>
      </c>
      <c r="IB24" s="16" t="s">
        <v>71</v>
      </c>
      <c r="IC24" s="16" t="s">
        <v>76</v>
      </c>
      <c r="ID24" s="16">
        <v>6</v>
      </c>
      <c r="IE24" s="17" t="s">
        <v>33</v>
      </c>
      <c r="IF24" s="17"/>
      <c r="IG24" s="17"/>
      <c r="IH24" s="17"/>
      <c r="II24" s="17"/>
    </row>
    <row r="25" spans="1:243" s="16" customFormat="1" ht="51.75" customHeight="1">
      <c r="A25" s="24">
        <v>13</v>
      </c>
      <c r="B25" s="68" t="s">
        <v>72</v>
      </c>
      <c r="C25" s="51" t="s">
        <v>77</v>
      </c>
      <c r="D25" s="67">
        <v>80</v>
      </c>
      <c r="E25" s="67" t="s">
        <v>74</v>
      </c>
      <c r="F25" s="43"/>
      <c r="G25" s="44"/>
      <c r="H25" s="44"/>
      <c r="I25" s="43" t="s">
        <v>34</v>
      </c>
      <c r="J25" s="45">
        <f>IF(I25="Less(-)",-1,1)</f>
        <v>1</v>
      </c>
      <c r="K25" s="44" t="s">
        <v>35</v>
      </c>
      <c r="L25" s="44" t="s">
        <v>4</v>
      </c>
      <c r="M25" s="52"/>
      <c r="N25" s="44"/>
      <c r="O25" s="52"/>
      <c r="P25" s="47"/>
      <c r="Q25" s="44"/>
      <c r="R25" s="44"/>
      <c r="S25" s="47"/>
      <c r="T25" s="47"/>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6">
        <f>D25*M25</f>
        <v>0</v>
      </c>
      <c r="BB25" s="46">
        <f>BA25+(BA25*O25/100)</f>
        <v>0</v>
      </c>
      <c r="BC25" s="49" t="str">
        <f>SpellNumber(L25,BB25)</f>
        <v>INR Zero Only</v>
      </c>
      <c r="IA25" s="16">
        <v>13</v>
      </c>
      <c r="IB25" s="16" t="s">
        <v>72</v>
      </c>
      <c r="IC25" s="16" t="s">
        <v>77</v>
      </c>
      <c r="ID25" s="16">
        <v>80</v>
      </c>
      <c r="IE25" s="17" t="s">
        <v>74</v>
      </c>
      <c r="IF25" s="17"/>
      <c r="IG25" s="17"/>
      <c r="IH25" s="17"/>
      <c r="II25" s="17"/>
    </row>
    <row r="26" spans="1:243" s="18" customFormat="1" ht="58.5" customHeight="1">
      <c r="A26" s="63" t="s">
        <v>37</v>
      </c>
      <c r="B26" s="64"/>
      <c r="C26" s="53"/>
      <c r="D26" s="53"/>
      <c r="E26" s="53"/>
      <c r="F26" s="51"/>
      <c r="G26" s="53"/>
      <c r="H26" s="54"/>
      <c r="I26" s="54"/>
      <c r="J26" s="54"/>
      <c r="K26" s="54"/>
      <c r="L26" s="53"/>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SUM(BA13:BA25)</f>
        <v>0</v>
      </c>
      <c r="BB26" s="56">
        <f>SUM(BB13:BB25)</f>
        <v>0</v>
      </c>
      <c r="BC26" s="49" t="str">
        <f>SpellNumber($E$2,BB26)</f>
        <v>INR Zero Only</v>
      </c>
      <c r="IA26" s="18" t="s">
        <v>37</v>
      </c>
      <c r="IE26" s="19"/>
      <c r="IF26" s="19" t="s">
        <v>36</v>
      </c>
      <c r="IG26" s="19" t="s">
        <v>38</v>
      </c>
      <c r="IH26" s="19">
        <v>10</v>
      </c>
      <c r="II26" s="19" t="s">
        <v>33</v>
      </c>
    </row>
    <row r="27" spans="1:243" s="20" customFormat="1" ht="54.75" customHeight="1" hidden="1">
      <c r="A27" s="22" t="s">
        <v>39</v>
      </c>
      <c r="B27" s="23"/>
      <c r="C27" s="32"/>
      <c r="D27" s="33"/>
      <c r="E27" s="34" t="s">
        <v>40</v>
      </c>
      <c r="F27" s="35"/>
      <c r="G27" s="36"/>
      <c r="H27" s="37"/>
      <c r="I27" s="37"/>
      <c r="J27" s="37"/>
      <c r="K27" s="38"/>
      <c r="L27" s="39"/>
      <c r="M27" s="40" t="s">
        <v>41</v>
      </c>
      <c r="N27" s="37"/>
      <c r="O27" s="31"/>
      <c r="P27" s="31"/>
      <c r="Q27" s="31"/>
      <c r="R27" s="31"/>
      <c r="S27" s="31"/>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41">
        <f>IF(ISBLANK(F27),0,IF(E27="Excess (+)",ROUND(BA26+(BA26*F27),2),IF(E27="Less (-)",ROUND(BA26+(BA26*F27*(-1)),2),0)))</f>
        <v>0</v>
      </c>
      <c r="BB27" s="42">
        <f>ROUND(BA27,0)</f>
        <v>0</v>
      </c>
      <c r="BC27" s="30" t="str">
        <f>SpellNumber(L27,BB27)</f>
        <v> Zero Only</v>
      </c>
      <c r="IA27" s="20" t="s">
        <v>39</v>
      </c>
      <c r="IE27" s="21" t="s">
        <v>40</v>
      </c>
      <c r="IF27" s="21"/>
      <c r="IG27" s="21"/>
      <c r="IH27" s="21"/>
      <c r="II27" s="21"/>
    </row>
    <row r="28" spans="1:243" s="20" customFormat="1" ht="43.5" customHeight="1">
      <c r="A28" s="63" t="s">
        <v>42</v>
      </c>
      <c r="B28" s="64"/>
      <c r="C28" s="58" t="str">
        <f>SpellNumber($E$2,BB26)</f>
        <v>INR Zero Only</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IA28" s="20" t="s">
        <v>42</v>
      </c>
      <c r="IC28" s="20" t="s">
        <v>48</v>
      </c>
      <c r="IE28" s="21"/>
      <c r="IF28" s="21"/>
      <c r="IG28" s="21"/>
      <c r="IH28" s="21"/>
      <c r="II28" s="21"/>
    </row>
  </sheetData>
  <sheetProtection password="E491" sheet="1"/>
  <mergeCells count="10">
    <mergeCell ref="A9:BC9"/>
    <mergeCell ref="C28:BC28"/>
    <mergeCell ref="A1:L1"/>
    <mergeCell ref="A4:BC4"/>
    <mergeCell ref="A5:BC5"/>
    <mergeCell ref="A6:BC6"/>
    <mergeCell ref="A7:BC7"/>
    <mergeCell ref="B8:BC8"/>
    <mergeCell ref="A26:B26"/>
    <mergeCell ref="A28:B2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allowBlank="1" showInputMessage="1" showErrorMessage="1" promptTitle="Itemcode/Make" prompt="Please enter text" sqref="F26 C13:C2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5 O13:O25">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list" allowBlank="1" showErrorMessage="1" sqref="K13:K25">
      <formula1>"Partial Conversion,Full Conversion"</formula1>
      <formula2>0</formula2>
    </dataValidation>
    <dataValidation type="list" allowBlank="1" showInputMessage="1" showErrorMessage="1" sqref="L13 L14 L15 L16 L17 L18 L19 L20 L21 L22 L23 L25:L28 L24">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5" t="s">
        <v>43</v>
      </c>
      <c r="F6" s="65"/>
      <c r="G6" s="65"/>
      <c r="H6" s="65"/>
      <c r="I6" s="65"/>
      <c r="J6" s="65"/>
      <c r="K6" s="65"/>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2020-03-12T06:13:21Z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