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600" windowHeight="8130"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<sst xmlns="http://schemas.openxmlformats.org/spreadsheetml/2006/main" count="261" uniqueCount="93">
  <si>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</si>
  <si>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</si>
  <si>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</si>
  <si>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</si>
  <si>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</si>
  <si>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</si>
  <si>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</si>
  <si>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</si>
  <si>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</si>
  <si>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</si>
  <si>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</si>
  <si>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</si>
  <si>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</si>
  <si>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</si>
  <si>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</si>
  <si>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</si>
  <si>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</si>
  <si>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</si>
  <si>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</si>
  <si>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</si>
  <si>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</si>
  <si>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</si>
  <si>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</si>
  <si>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</si>
  <si>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</si>
  <si>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</si>
  <si>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</si>
  <si>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</si>
  <si>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</si>
  <si>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</si>
  <si>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</si>
  <si>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In Words</t>
  </si>
  <si>
    <t>Construction of chamber for 100mm sluices valve</t>
  </si>
  <si>
    <t>item1</t>
  </si>
  <si>
    <t>1 Nos</t>
  </si>
  <si>
    <t>Nos</t>
  </si>
  <si>
    <t>Excess(+)</t>
  </si>
  <si>
    <t>Full Conversion</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</si>
  <si>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</si>
  <si>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</si>
  <si>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</si>
  <si>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</si>
  <si>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</si>
  <si>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</si>
  <si>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</si>
  <si>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</si>
  <si>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</si>
  <si>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t xml:space="preserve">TOTAL AMOUNT  </t>
  </si>
  <si>
    <t>Tender Inviting Authority: &lt;Director IISER Mohali&gt;</t>
  </si>
  <si>
    <t>GST</t>
  </si>
  <si>
    <t>item2</t>
  </si>
  <si>
    <t>item3</t>
  </si>
  <si>
    <t>item4</t>
  </si>
  <si>
    <t>item6</t>
  </si>
  <si>
    <t>item7</t>
  </si>
  <si>
    <t>item8</t>
  </si>
  <si>
    <t>Supplying  and  drawing following  sizes  of  FRLS  PVC  insulated copper  conductor,  single  core  cable  in  the  existing  surface/ recessed steel/ PVC conduit as required. Make: Polycab, Havells, KEI,Finolex.</t>
  </si>
  <si>
    <t>3 X 4 Sq. mm</t>
  </si>
  <si>
    <t>3 X 6 Sq. mm</t>
  </si>
  <si>
    <t>1 X 16 Sq. mm</t>
  </si>
  <si>
    <t>Laying  and  fixing  of  one  number  PVC  insulated  and  PVC sheathed / XLPE power cable of 1.1 KV grade of following size on wall surface as required.</t>
  </si>
  <si>
    <t>Upto 35 sq. mm (clamped with 1mm thick saddle).</t>
  </si>
  <si>
    <t>15/16 amp switch</t>
  </si>
  <si>
    <t>6 pin 15/16 amp socket outlet</t>
  </si>
  <si>
    <t>4 way (4 + 12), Double door</t>
  </si>
  <si>
    <t>Supplying and Fixing UPVC Trunking on the wall with base i/c. acessories etc. as required. Make: MK, Legrand or eq</t>
  </si>
  <si>
    <t xml:space="preserve">50 X 50 mm </t>
  </si>
  <si>
    <t xml:space="preserve">Supplying and Fixing PVC batten/flexible pipe on the wall with base i/c. acessories etc. as required. </t>
  </si>
  <si>
    <t>1" to 1.25"</t>
  </si>
  <si>
    <t>6 Module</t>
  </si>
  <si>
    <t>Supplying and fixing 5 A to 32 A rating, 240/415 V, 10 kA, "C" curve,  miniature circuit  breaker  suitable  for  inductive  load  of following  poles  in  the  existing  MCB  DB  complete  with connections, testing and commissioning etc. as required.Make : ABB/Schneider/Havells</t>
  </si>
  <si>
    <t>Single pole</t>
  </si>
  <si>
    <t>Supplying and fixing DP sheet steel enclosure on surface/ recess along  with  25/32  A  240  V  "C"  curve  DP  MCB  complete  with connections, testing and commissioning etc. as required</t>
  </si>
  <si>
    <t>Providing and fixing following rating and breaking capacity  andpole  MCCB  with  thermomagnetic  release  and  terminal spreaders in existing cubicle panel board including drilling holes in cubicle panel, making connections, etc. as required.Make : ABB/Schneider/L&amp;T or eq</t>
  </si>
  <si>
    <t>P/f TPN MCCB box,powder coated in MS/GI for MCCB upto 100A.</t>
  </si>
  <si>
    <t>Supplying and fixing following Modular base &amp; cover plate on existing modular metal boxes etc. as required. Make: ABB, L&amp;T, Anchor Roma,Greatwhite</t>
  </si>
  <si>
    <t>Supplying and Fixing following size PVC modular box as required, Make: ABB, L&amp;T, Anchor Roma, Greatwhite</t>
  </si>
  <si>
    <t>Supplying  and  fixing  following  modular  switch/  socket  on  the existing modular plate &amp; switch box including connections but excluding modular plate etc. as required.Make : ABB, L&amp; T, Anchor Roma</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</si>
  <si>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 Make : ABB, Schneider, Havells</t>
  </si>
  <si>
    <t>mtrs</t>
  </si>
  <si>
    <t>nos</t>
  </si>
  <si>
    <t>each</t>
  </si>
  <si>
    <r>
      <t xml:space="preserve">BASIC RATE </t>
    </r>
    <r>
      <rPr>
        <b/>
        <sz val="11"/>
        <color indexed="10"/>
        <rFont val="Arial"/>
        <family val="2"/>
      </rPr>
      <t>INCLUSIVE WITH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</si>
  <si>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Name of Work: &lt;Preparation of TBI lab at IISER Mohali &gt;</t>
  </si>
  <si>
    <t>Contract No:  &lt;IISER/EE-EO/19-20/MISC-13&gt;</t>
  </si>
  <si>
    <t>item9</t>
  </si>
  <si>
    <t>item10</t>
  </si>
  <si>
    <t>item11</t>
  </si>
  <si>
    <t>item12</t>
  </si>
  <si>
    <t>item13</t>
  </si>
  <si>
    <t>item14</t>
  </si>
  <si>
    <t>item15</t>
  </si>
  <si>
    <t>100 A, 16 KA, TPMCCB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</si>
</sst>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1"/>
      <family val="0"/>
    </font>
    <font>
      <sz val="14"/>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rgb="FF000000"/>
      <name val="times new roman1"/>
      <family val="0"/>
    </font>
    <font>
      <sz val="14"/>
      <color rgb="FF000000"/>
      <name val="Times New Roman"/>
      <family val="1"/>
    </font>
    <font>
      <sz val="12"/>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style="thin">
        <color rgb="FF000000"/>
      </top>
      <bottom style="thin">
        <color rgb="FF000000"/>
      </bottom>
    </border>
    <border>
      <left style="thin"/>
      <right style="thin"/>
      <top style="thin"/>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7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4" xfId="59"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5" xfId="59" applyNumberFormat="1" applyFont="1" applyFill="1" applyBorder="1" applyAlignment="1">
      <alignment vertical="top"/>
      <protection/>
    </xf>
    <xf numFmtId="0" fontId="15" fillId="0" borderId="16" xfId="59" applyNumberFormat="1" applyFont="1" applyFill="1" applyBorder="1" applyAlignment="1">
      <alignment vertical="top"/>
      <protection/>
    </xf>
    <xf numFmtId="0" fontId="4" fillId="0" borderId="16"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6"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7" xfId="59" applyNumberFormat="1" applyFont="1" applyFill="1" applyBorder="1" applyAlignment="1">
      <alignment horizontal="right" vertical="top"/>
      <protection/>
    </xf>
    <xf numFmtId="0" fontId="15" fillId="0" borderId="18"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9"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14" fillId="0" borderId="13" xfId="59" applyNumberFormat="1" applyFont="1" applyFill="1" applyBorder="1" applyAlignment="1">
      <alignment horizontal="left" vertical="center" wrapText="1" readingOrder="1"/>
      <protection/>
    </xf>
    <xf numFmtId="0" fontId="60" fillId="0" borderId="20" xfId="0" applyFont="1" applyFill="1" applyBorder="1" applyAlignment="1">
      <alignment horizontal="center" vertical="center"/>
    </xf>
    <xf numFmtId="0" fontId="61" fillId="0" borderId="21" xfId="0" applyFont="1" applyFill="1" applyBorder="1" applyAlignment="1">
      <alignment horizontal="center" vertical="center"/>
    </xf>
    <xf numFmtId="0" fontId="62" fillId="0" borderId="21" xfId="0" applyFont="1" applyFill="1" applyBorder="1" applyAlignment="1">
      <alignment horizontal="center" vertical="center"/>
    </xf>
    <xf numFmtId="0" fontId="61" fillId="0" borderId="21" xfId="0" applyFont="1" applyFill="1" applyBorder="1" applyAlignment="1">
      <alignment horizontal="center" vertical="center"/>
    </xf>
    <xf numFmtId="0" fontId="61" fillId="0" borderId="21" xfId="0" applyFont="1" applyFill="1" applyBorder="1" applyAlignment="1">
      <alignment vertical="center" wrapText="1"/>
    </xf>
    <xf numFmtId="0" fontId="61" fillId="0" borderId="21" xfId="0" applyFont="1" applyFill="1" applyBorder="1" applyAlignment="1">
      <alignment vertical="center"/>
    </xf>
    <xf numFmtId="0" fontId="62" fillId="0" borderId="21" xfId="0" applyFont="1" applyFill="1" applyBorder="1" applyAlignment="1">
      <alignment vertical="center"/>
    </xf>
    <xf numFmtId="0" fontId="62" fillId="0" borderId="0" xfId="0" applyFont="1" applyFill="1" applyAlignment="1">
      <alignment vertical="center" wrapText="1"/>
    </xf>
    <xf numFmtId="0" fontId="61" fillId="0" borderId="21" xfId="0" applyFont="1" applyFill="1" applyBorder="1" applyAlignment="1">
      <alignment horizontal="left" vertical="center" wrapText="1"/>
    </xf>
    <xf numFmtId="0" fontId="61" fillId="0" borderId="21" xfId="0" applyFont="1" applyFill="1" applyBorder="1" applyAlignment="1">
      <alignmen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LENOVO\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ENOVO\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ENOVO\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0"/>
  <sheetViews>
    <sheetView showGridLines="0" view="pageBreakPreview" zoomScale="85" zoomScaleNormal="75" zoomScaleSheetLayoutView="85" zoomScalePageLayoutView="0" workbookViewId="0" topLeftCell="A1">
      <selection activeCell="B37" sqref="B37"/>
    </sheetView>
  </sheetViews>
  <sheetFormatPr defaultColWidth="9.140625" defaultRowHeight="15"/>
  <cols>
    <col min="1" max="1" width="14.28125" style="1" customWidth="1"/>
    <col min="2" max="2" width="66.421875" style="1" customWidth="1"/>
    <col min="3" max="3" width="10.28125" style="1" customWidth="1"/>
    <col min="4" max="4" width="12.421875" style="1" customWidth="1"/>
    <col min="5" max="5" width="9.00390625" style="1" customWidth="1"/>
    <col min="6" max="6" width="15.140625" style="1" hidden="1" customWidth="1"/>
    <col min="7" max="12" width="9.140625" style="1" hidden="1" customWidth="1"/>
    <col min="13" max="13" width="17.8515625" style="1" customWidth="1"/>
    <col min="14" max="14" width="12.28125" style="2" hidden="1" customWidth="1"/>
    <col min="15" max="18" width="12.28125" style="1" hidden="1" customWidth="1"/>
    <col min="19" max="19" width="12.8515625" style="1" hidden="1" customWidth="1"/>
    <col min="20" max="20" width="12.28125" style="1" hidden="1" customWidth="1"/>
    <col min="21" max="52" width="9.140625" style="1" hidden="1" customWidth="1"/>
    <col min="53" max="53" width="18.28125" style="1" hidden="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3" t="str">
        <f>B2&amp;" BoQ"</f>
        <v>Item Wise BoQ</v>
      </c>
      <c r="B1" s="73"/>
      <c r="C1" s="73"/>
      <c r="D1" s="73"/>
      <c r="E1" s="73"/>
      <c r="F1" s="73"/>
      <c r="G1" s="73"/>
      <c r="H1" s="73"/>
      <c r="I1" s="73"/>
      <c r="J1" s="73"/>
      <c r="K1" s="73"/>
      <c r="L1" s="73"/>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4" t="s">
        <v>48</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10"/>
      <c r="IF4" s="10"/>
      <c r="IG4" s="10"/>
      <c r="IH4" s="10"/>
      <c r="II4" s="10"/>
    </row>
    <row r="5" spans="1:243" s="9" customFormat="1" ht="30" customHeight="1">
      <c r="A5" s="74" t="s">
        <v>83</v>
      </c>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IE5" s="10"/>
      <c r="IF5" s="10"/>
      <c r="IG5" s="10"/>
      <c r="IH5" s="10"/>
      <c r="II5" s="10"/>
    </row>
    <row r="6" spans="1:243" s="9" customFormat="1" ht="30" customHeight="1">
      <c r="A6" s="74" t="s">
        <v>84</v>
      </c>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IE6" s="10"/>
      <c r="IF6" s="10"/>
      <c r="IG6" s="10"/>
      <c r="IH6" s="10"/>
      <c r="II6" s="10"/>
    </row>
    <row r="7" spans="1:243" s="9" customFormat="1" ht="29.25" customHeight="1" hidden="1">
      <c r="A7" s="75" t="s">
        <v>6</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10"/>
      <c r="IF7" s="10"/>
      <c r="IG7" s="10"/>
      <c r="IH7" s="10"/>
      <c r="II7" s="10"/>
    </row>
    <row r="8" spans="1:243" s="12" customFormat="1" ht="93" customHeight="1">
      <c r="A8" s="11" t="s">
        <v>46</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IE8" s="13"/>
      <c r="IF8" s="13"/>
      <c r="IG8" s="13"/>
      <c r="IH8" s="13"/>
      <c r="II8" s="13"/>
    </row>
    <row r="9" spans="1:243" s="14" customFormat="1" ht="61.5" customHeight="1">
      <c r="A9" s="71" t="s">
        <v>7</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22.25" customHeight="1">
      <c r="A11" s="16" t="s">
        <v>14</v>
      </c>
      <c r="B11" s="19" t="s">
        <v>15</v>
      </c>
      <c r="C11" s="19" t="s">
        <v>16</v>
      </c>
      <c r="D11" s="19" t="s">
        <v>17</v>
      </c>
      <c r="E11" s="19" t="s">
        <v>18</v>
      </c>
      <c r="F11" s="19" t="s">
        <v>19</v>
      </c>
      <c r="G11" s="19"/>
      <c r="H11" s="19"/>
      <c r="I11" s="19" t="s">
        <v>20</v>
      </c>
      <c r="J11" s="19" t="s">
        <v>21</v>
      </c>
      <c r="K11" s="19" t="s">
        <v>22</v>
      </c>
      <c r="L11" s="19" t="s">
        <v>23</v>
      </c>
      <c r="M11" s="20" t="s">
        <v>82</v>
      </c>
      <c r="N11" s="19" t="s">
        <v>24</v>
      </c>
      <c r="O11" s="19" t="s">
        <v>49</v>
      </c>
      <c r="P11" s="19" t="s">
        <v>25</v>
      </c>
      <c r="Q11" s="19" t="s">
        <v>26</v>
      </c>
      <c r="R11" s="19" t="s">
        <v>27</v>
      </c>
      <c r="S11" s="19" t="s">
        <v>28</v>
      </c>
      <c r="T11" s="19" t="s">
        <v>29</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30</v>
      </c>
      <c r="BB11" s="21" t="s">
        <v>47</v>
      </c>
      <c r="BC11" s="22" t="s">
        <v>31</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6</v>
      </c>
      <c r="N12" s="24">
        <v>8</v>
      </c>
      <c r="O12" s="24">
        <v>7</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7</v>
      </c>
      <c r="BB12" s="24">
        <v>8</v>
      </c>
      <c r="BC12" s="24">
        <v>9</v>
      </c>
      <c r="IE12" s="18"/>
      <c r="IF12" s="18"/>
      <c r="IG12" s="18"/>
      <c r="IH12" s="18"/>
      <c r="II12" s="18"/>
    </row>
    <row r="13" spans="1:243" s="27" customFormat="1" ht="80.25" customHeight="1">
      <c r="A13" s="25">
        <v>1</v>
      </c>
      <c r="B13" s="65" t="s">
        <v>56</v>
      </c>
      <c r="C13" s="61"/>
      <c r="D13" s="62"/>
      <c r="E13" s="62"/>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IA13" s="27">
        <v>1</v>
      </c>
      <c r="IB13" s="27" t="s">
        <v>56</v>
      </c>
      <c r="IE13" s="28"/>
      <c r="IF13" s="28" t="s">
        <v>32</v>
      </c>
      <c r="IG13" s="28" t="s">
        <v>33</v>
      </c>
      <c r="IH13" s="28">
        <v>10</v>
      </c>
      <c r="II13" s="28" t="s">
        <v>34</v>
      </c>
    </row>
    <row r="14" spans="1:243" s="27" customFormat="1" ht="18.75">
      <c r="A14" s="25">
        <v>1.1</v>
      </c>
      <c r="B14" s="66" t="s">
        <v>57</v>
      </c>
      <c r="C14" s="60" t="s">
        <v>33</v>
      </c>
      <c r="D14" s="62">
        <v>1300</v>
      </c>
      <c r="E14" s="62" t="s">
        <v>79</v>
      </c>
      <c r="F14" s="29"/>
      <c r="G14" s="30"/>
      <c r="H14" s="30"/>
      <c r="I14" s="29" t="s">
        <v>36</v>
      </c>
      <c r="J14" s="31">
        <f>IF(I14="Less(-)",-1,1)</f>
        <v>1</v>
      </c>
      <c r="K14" s="32" t="s">
        <v>37</v>
      </c>
      <c r="L14" s="32" t="s">
        <v>4</v>
      </c>
      <c r="M14" s="57"/>
      <c r="N14" s="30"/>
      <c r="O14" s="57"/>
      <c r="P14" s="33"/>
      <c r="Q14" s="30"/>
      <c r="R14" s="30"/>
      <c r="S14" s="33"/>
      <c r="T14" s="34"/>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6">
        <f>D14*M14</f>
        <v>0</v>
      </c>
      <c r="BB14" s="36">
        <f>BA14+(BA14*O14/100)</f>
        <v>0</v>
      </c>
      <c r="BC14" s="26" t="str">
        <f>SpellNumber(L14,BB14)</f>
        <v>INR Zero Only</v>
      </c>
      <c r="IA14" s="27">
        <v>1.1</v>
      </c>
      <c r="IB14" s="27" t="s">
        <v>57</v>
      </c>
      <c r="IC14" s="27" t="s">
        <v>33</v>
      </c>
      <c r="ID14" s="27">
        <v>1300</v>
      </c>
      <c r="IE14" s="28" t="s">
        <v>79</v>
      </c>
      <c r="IF14" s="28" t="s">
        <v>32</v>
      </c>
      <c r="IG14" s="28" t="s">
        <v>33</v>
      </c>
      <c r="IH14" s="28">
        <v>10</v>
      </c>
      <c r="II14" s="28" t="s">
        <v>34</v>
      </c>
    </row>
    <row r="15" spans="1:243" s="27" customFormat="1" ht="18.75">
      <c r="A15" s="25">
        <v>1.2</v>
      </c>
      <c r="B15" s="66" t="s">
        <v>58</v>
      </c>
      <c r="C15" s="60" t="s">
        <v>50</v>
      </c>
      <c r="D15" s="62">
        <v>625</v>
      </c>
      <c r="E15" s="62" t="s">
        <v>79</v>
      </c>
      <c r="F15" s="29"/>
      <c r="G15" s="30"/>
      <c r="H15" s="30"/>
      <c r="I15" s="29" t="s">
        <v>36</v>
      </c>
      <c r="J15" s="31">
        <f aca="true" t="shared" si="0" ref="J15:J37">IF(I15="Less(-)",-1,1)</f>
        <v>1</v>
      </c>
      <c r="K15" s="32" t="s">
        <v>37</v>
      </c>
      <c r="L15" s="32" t="s">
        <v>4</v>
      </c>
      <c r="M15" s="57"/>
      <c r="N15" s="30"/>
      <c r="O15" s="57"/>
      <c r="P15" s="33"/>
      <c r="Q15" s="30"/>
      <c r="R15" s="30"/>
      <c r="S15" s="33"/>
      <c r="T15" s="34"/>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6">
        <f aca="true" t="shared" si="1" ref="BA15:BA37">D15*M15</f>
        <v>0</v>
      </c>
      <c r="BB15" s="36">
        <f aca="true" t="shared" si="2" ref="BB15:BB37">BA15+(BA15*O15/100)</f>
        <v>0</v>
      </c>
      <c r="BC15" s="26" t="str">
        <f aca="true" t="shared" si="3" ref="BC15:BC37">SpellNumber(L15,BB15)</f>
        <v>INR Zero Only</v>
      </c>
      <c r="IA15" s="27">
        <v>1.2</v>
      </c>
      <c r="IB15" s="27" t="s">
        <v>58</v>
      </c>
      <c r="IC15" s="27" t="s">
        <v>50</v>
      </c>
      <c r="ID15" s="27">
        <v>625</v>
      </c>
      <c r="IE15" s="28" t="s">
        <v>79</v>
      </c>
      <c r="IF15" s="28" t="s">
        <v>32</v>
      </c>
      <c r="IG15" s="28" t="s">
        <v>33</v>
      </c>
      <c r="IH15" s="28">
        <v>10</v>
      </c>
      <c r="II15" s="28" t="s">
        <v>34</v>
      </c>
    </row>
    <row r="16" spans="1:243" s="27" customFormat="1" ht="26.25" customHeight="1">
      <c r="A16" s="25">
        <v>1.3</v>
      </c>
      <c r="B16" s="66" t="s">
        <v>59</v>
      </c>
      <c r="C16" s="60" t="s">
        <v>51</v>
      </c>
      <c r="D16" s="62">
        <v>16</v>
      </c>
      <c r="E16" s="62" t="s">
        <v>79</v>
      </c>
      <c r="F16" s="29"/>
      <c r="G16" s="30"/>
      <c r="H16" s="30"/>
      <c r="I16" s="29" t="s">
        <v>36</v>
      </c>
      <c r="J16" s="31">
        <f t="shared" si="0"/>
        <v>1</v>
      </c>
      <c r="K16" s="32" t="s">
        <v>37</v>
      </c>
      <c r="L16" s="32" t="s">
        <v>4</v>
      </c>
      <c r="M16" s="57"/>
      <c r="N16" s="30"/>
      <c r="O16" s="57"/>
      <c r="P16" s="33"/>
      <c r="Q16" s="30"/>
      <c r="R16" s="30"/>
      <c r="S16" s="33"/>
      <c r="T16" s="34"/>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6">
        <f t="shared" si="1"/>
        <v>0</v>
      </c>
      <c r="BB16" s="36">
        <f t="shared" si="2"/>
        <v>0</v>
      </c>
      <c r="BC16" s="26" t="str">
        <f t="shared" si="3"/>
        <v>INR Zero Only</v>
      </c>
      <c r="IA16" s="27">
        <v>1.3</v>
      </c>
      <c r="IB16" s="27" t="s">
        <v>59</v>
      </c>
      <c r="IC16" s="27" t="s">
        <v>51</v>
      </c>
      <c r="ID16" s="27">
        <v>16</v>
      </c>
      <c r="IE16" s="28" t="s">
        <v>79</v>
      </c>
      <c r="IF16" s="28"/>
      <c r="IG16" s="28"/>
      <c r="IH16" s="28"/>
      <c r="II16" s="28"/>
    </row>
    <row r="17" spans="1:243" s="27" customFormat="1" ht="62.25" customHeight="1">
      <c r="A17" s="25">
        <v>2</v>
      </c>
      <c r="B17" s="65" t="s">
        <v>60</v>
      </c>
      <c r="C17" s="61"/>
      <c r="D17" s="62"/>
      <c r="E17" s="62"/>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IA17" s="27">
        <v>2</v>
      </c>
      <c r="IB17" s="27" t="s">
        <v>60</v>
      </c>
      <c r="IE17" s="28"/>
      <c r="IF17" s="28"/>
      <c r="IG17" s="28"/>
      <c r="IH17" s="28"/>
      <c r="II17" s="28"/>
    </row>
    <row r="18" spans="1:243" s="27" customFormat="1" ht="18.75">
      <c r="A18" s="25">
        <v>2.1</v>
      </c>
      <c r="B18" s="65" t="s">
        <v>61</v>
      </c>
      <c r="C18" s="60" t="s">
        <v>52</v>
      </c>
      <c r="D18" s="62">
        <v>50</v>
      </c>
      <c r="E18" s="62" t="s">
        <v>79</v>
      </c>
      <c r="F18" s="29"/>
      <c r="G18" s="30"/>
      <c r="H18" s="30"/>
      <c r="I18" s="29" t="s">
        <v>36</v>
      </c>
      <c r="J18" s="31">
        <f t="shared" si="0"/>
        <v>1</v>
      </c>
      <c r="K18" s="32" t="s">
        <v>37</v>
      </c>
      <c r="L18" s="32" t="s">
        <v>4</v>
      </c>
      <c r="M18" s="57"/>
      <c r="N18" s="30"/>
      <c r="O18" s="57"/>
      <c r="P18" s="33"/>
      <c r="Q18" s="30"/>
      <c r="R18" s="30"/>
      <c r="S18" s="33"/>
      <c r="T18" s="34"/>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6">
        <f t="shared" si="1"/>
        <v>0</v>
      </c>
      <c r="BB18" s="36">
        <f t="shared" si="2"/>
        <v>0</v>
      </c>
      <c r="BC18" s="26" t="str">
        <f t="shared" si="3"/>
        <v>INR Zero Only</v>
      </c>
      <c r="IA18" s="27">
        <v>2.1</v>
      </c>
      <c r="IB18" s="27" t="s">
        <v>61</v>
      </c>
      <c r="IC18" s="27" t="s">
        <v>52</v>
      </c>
      <c r="ID18" s="27">
        <v>50</v>
      </c>
      <c r="IE18" s="28" t="s">
        <v>79</v>
      </c>
      <c r="IF18" s="28"/>
      <c r="IG18" s="28"/>
      <c r="IH18" s="28"/>
      <c r="II18" s="28"/>
    </row>
    <row r="19" spans="1:243" s="27" customFormat="1" ht="93.75">
      <c r="A19" s="25">
        <v>3</v>
      </c>
      <c r="B19" s="65" t="s">
        <v>77</v>
      </c>
      <c r="C19" s="61"/>
      <c r="D19" s="62"/>
      <c r="E19" s="62"/>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IA19" s="27">
        <v>3</v>
      </c>
      <c r="IB19" s="27" t="s">
        <v>77</v>
      </c>
      <c r="IE19" s="28"/>
      <c r="IF19" s="28"/>
      <c r="IG19" s="28"/>
      <c r="IH19" s="28"/>
      <c r="II19" s="28"/>
    </row>
    <row r="20" spans="1:243" s="27" customFormat="1" ht="35.25" customHeight="1">
      <c r="A20" s="25">
        <v>3.1</v>
      </c>
      <c r="B20" s="66" t="s">
        <v>62</v>
      </c>
      <c r="C20" s="60" t="s">
        <v>40</v>
      </c>
      <c r="D20" s="62">
        <v>50</v>
      </c>
      <c r="E20" s="62" t="s">
        <v>80</v>
      </c>
      <c r="F20" s="29"/>
      <c r="G20" s="30"/>
      <c r="H20" s="30"/>
      <c r="I20" s="29" t="s">
        <v>36</v>
      </c>
      <c r="J20" s="31">
        <f t="shared" si="0"/>
        <v>1</v>
      </c>
      <c r="K20" s="32" t="s">
        <v>37</v>
      </c>
      <c r="L20" s="32" t="s">
        <v>4</v>
      </c>
      <c r="M20" s="57"/>
      <c r="N20" s="30"/>
      <c r="O20" s="57"/>
      <c r="P20" s="33"/>
      <c r="Q20" s="30"/>
      <c r="R20" s="30"/>
      <c r="S20" s="33"/>
      <c r="T20" s="34"/>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6">
        <f t="shared" si="1"/>
        <v>0</v>
      </c>
      <c r="BB20" s="36">
        <f t="shared" si="2"/>
        <v>0</v>
      </c>
      <c r="BC20" s="26" t="str">
        <f t="shared" si="3"/>
        <v>INR Zero Only</v>
      </c>
      <c r="IA20" s="27">
        <v>3.1</v>
      </c>
      <c r="IB20" s="27" t="s">
        <v>62</v>
      </c>
      <c r="IC20" s="27" t="s">
        <v>40</v>
      </c>
      <c r="ID20" s="27">
        <v>50</v>
      </c>
      <c r="IE20" s="28" t="s">
        <v>80</v>
      </c>
      <c r="IF20" s="28"/>
      <c r="IG20" s="28"/>
      <c r="IH20" s="28"/>
      <c r="II20" s="28"/>
    </row>
    <row r="21" spans="1:243" s="27" customFormat="1" ht="35.25" customHeight="1">
      <c r="A21" s="25">
        <v>3.2</v>
      </c>
      <c r="B21" s="66" t="s">
        <v>63</v>
      </c>
      <c r="C21" s="60" t="s">
        <v>53</v>
      </c>
      <c r="D21" s="62">
        <v>50</v>
      </c>
      <c r="E21" s="62" t="s">
        <v>80</v>
      </c>
      <c r="F21" s="29"/>
      <c r="G21" s="30"/>
      <c r="H21" s="30"/>
      <c r="I21" s="29" t="s">
        <v>36</v>
      </c>
      <c r="J21" s="31">
        <f t="shared" si="0"/>
        <v>1</v>
      </c>
      <c r="K21" s="32" t="s">
        <v>37</v>
      </c>
      <c r="L21" s="32" t="s">
        <v>4</v>
      </c>
      <c r="M21" s="57"/>
      <c r="N21" s="30"/>
      <c r="O21" s="57"/>
      <c r="P21" s="33"/>
      <c r="Q21" s="30"/>
      <c r="R21" s="30"/>
      <c r="S21" s="33"/>
      <c r="T21" s="34"/>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6">
        <f t="shared" si="1"/>
        <v>0</v>
      </c>
      <c r="BB21" s="36">
        <f t="shared" si="2"/>
        <v>0</v>
      </c>
      <c r="BC21" s="26" t="str">
        <f t="shared" si="3"/>
        <v>INR Zero Only</v>
      </c>
      <c r="IA21" s="27">
        <v>3.2</v>
      </c>
      <c r="IB21" s="27" t="s">
        <v>63</v>
      </c>
      <c r="IC21" s="27" t="s">
        <v>53</v>
      </c>
      <c r="ID21" s="27">
        <v>50</v>
      </c>
      <c r="IE21" s="28" t="s">
        <v>80</v>
      </c>
      <c r="IF21" s="28"/>
      <c r="IG21" s="28"/>
      <c r="IH21" s="28"/>
      <c r="II21" s="28"/>
    </row>
    <row r="22" spans="1:243" s="27" customFormat="1" ht="187.5">
      <c r="A22" s="25">
        <v>4</v>
      </c>
      <c r="B22" s="65" t="s">
        <v>78</v>
      </c>
      <c r="C22" s="61"/>
      <c r="D22" s="62"/>
      <c r="E22" s="62"/>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IA22" s="27">
        <v>4</v>
      </c>
      <c r="IB22" s="27" t="s">
        <v>78</v>
      </c>
      <c r="IE22" s="28"/>
      <c r="IF22" s="28"/>
      <c r="IG22" s="28"/>
      <c r="IH22" s="28"/>
      <c r="II22" s="28"/>
    </row>
    <row r="23" spans="1:243" s="27" customFormat="1" ht="35.25" customHeight="1">
      <c r="A23" s="25">
        <v>4.1</v>
      </c>
      <c r="B23" s="65" t="s">
        <v>64</v>
      </c>
      <c r="C23" s="60" t="s">
        <v>54</v>
      </c>
      <c r="D23" s="62">
        <v>2</v>
      </c>
      <c r="E23" s="62" t="s">
        <v>81</v>
      </c>
      <c r="F23" s="29"/>
      <c r="G23" s="30"/>
      <c r="H23" s="30"/>
      <c r="I23" s="29" t="s">
        <v>36</v>
      </c>
      <c r="J23" s="31">
        <f t="shared" si="0"/>
        <v>1</v>
      </c>
      <c r="K23" s="32" t="s">
        <v>37</v>
      </c>
      <c r="L23" s="32" t="s">
        <v>4</v>
      </c>
      <c r="M23" s="57"/>
      <c r="N23" s="30"/>
      <c r="O23" s="57"/>
      <c r="P23" s="33"/>
      <c r="Q23" s="30"/>
      <c r="R23" s="30"/>
      <c r="S23" s="33"/>
      <c r="T23" s="34"/>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6">
        <f t="shared" si="1"/>
        <v>0</v>
      </c>
      <c r="BB23" s="36">
        <f t="shared" si="2"/>
        <v>0</v>
      </c>
      <c r="BC23" s="26" t="str">
        <f t="shared" si="3"/>
        <v>INR Zero Only</v>
      </c>
      <c r="IA23" s="27">
        <v>4.1</v>
      </c>
      <c r="IB23" s="27" t="s">
        <v>64</v>
      </c>
      <c r="IC23" s="27" t="s">
        <v>54</v>
      </c>
      <c r="ID23" s="27">
        <v>2</v>
      </c>
      <c r="IE23" s="28" t="s">
        <v>81</v>
      </c>
      <c r="IF23" s="28"/>
      <c r="IG23" s="28"/>
      <c r="IH23" s="28"/>
      <c r="II23" s="28"/>
    </row>
    <row r="24" spans="1:243" s="27" customFormat="1" ht="60" customHeight="1">
      <c r="A24" s="25">
        <v>5</v>
      </c>
      <c r="B24" s="65" t="s">
        <v>65</v>
      </c>
      <c r="C24" s="61"/>
      <c r="D24" s="62"/>
      <c r="E24" s="62"/>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IA24" s="27">
        <v>5</v>
      </c>
      <c r="IB24" s="27" t="s">
        <v>65</v>
      </c>
      <c r="IE24" s="28"/>
      <c r="IF24" s="28"/>
      <c r="IG24" s="28"/>
      <c r="IH24" s="28"/>
      <c r="II24" s="28"/>
    </row>
    <row r="25" spans="1:243" s="27" customFormat="1" ht="35.25" customHeight="1">
      <c r="A25" s="25">
        <v>5.1</v>
      </c>
      <c r="B25" s="67" t="s">
        <v>66</v>
      </c>
      <c r="C25" s="60" t="s">
        <v>55</v>
      </c>
      <c r="D25" s="63">
        <v>110</v>
      </c>
      <c r="E25" s="63" t="s">
        <v>79</v>
      </c>
      <c r="F25" s="29"/>
      <c r="G25" s="30"/>
      <c r="H25" s="30"/>
      <c r="I25" s="29" t="s">
        <v>36</v>
      </c>
      <c r="J25" s="31">
        <f t="shared" si="0"/>
        <v>1</v>
      </c>
      <c r="K25" s="32" t="s">
        <v>37</v>
      </c>
      <c r="L25" s="32" t="s">
        <v>4</v>
      </c>
      <c r="M25" s="57"/>
      <c r="N25" s="30"/>
      <c r="O25" s="57"/>
      <c r="P25" s="33"/>
      <c r="Q25" s="30"/>
      <c r="R25" s="30"/>
      <c r="S25" s="33"/>
      <c r="T25" s="34"/>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6">
        <f t="shared" si="1"/>
        <v>0</v>
      </c>
      <c r="BB25" s="36">
        <f t="shared" si="2"/>
        <v>0</v>
      </c>
      <c r="BC25" s="26" t="str">
        <f t="shared" si="3"/>
        <v>INR Zero Only</v>
      </c>
      <c r="IA25" s="27">
        <v>5.1</v>
      </c>
      <c r="IB25" s="27" t="s">
        <v>66</v>
      </c>
      <c r="IC25" s="27" t="s">
        <v>55</v>
      </c>
      <c r="ID25" s="27">
        <v>110</v>
      </c>
      <c r="IE25" s="28" t="s">
        <v>79</v>
      </c>
      <c r="IF25" s="28"/>
      <c r="IG25" s="28"/>
      <c r="IH25" s="28"/>
      <c r="II25" s="28"/>
    </row>
    <row r="26" spans="1:243" s="27" customFormat="1" ht="35.25" customHeight="1">
      <c r="A26" s="25">
        <v>6</v>
      </c>
      <c r="B26" s="65" t="s">
        <v>67</v>
      </c>
      <c r="C26" s="61"/>
      <c r="D26" s="62"/>
      <c r="E26" s="62"/>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IA26" s="27">
        <v>6</v>
      </c>
      <c r="IB26" s="27" t="s">
        <v>67</v>
      </c>
      <c r="IE26" s="28"/>
      <c r="IF26" s="28"/>
      <c r="IG26" s="28"/>
      <c r="IH26" s="28"/>
      <c r="II26" s="28"/>
    </row>
    <row r="27" spans="1:243" s="27" customFormat="1" ht="35.25" customHeight="1">
      <c r="A27" s="25">
        <v>6.1</v>
      </c>
      <c r="B27" s="67" t="s">
        <v>68</v>
      </c>
      <c r="C27" s="60" t="s">
        <v>85</v>
      </c>
      <c r="D27" s="63">
        <v>110</v>
      </c>
      <c r="E27" s="63" t="s">
        <v>79</v>
      </c>
      <c r="F27" s="29"/>
      <c r="G27" s="30"/>
      <c r="H27" s="30"/>
      <c r="I27" s="29" t="s">
        <v>36</v>
      </c>
      <c r="J27" s="31">
        <f t="shared" si="0"/>
        <v>1</v>
      </c>
      <c r="K27" s="32" t="s">
        <v>37</v>
      </c>
      <c r="L27" s="32" t="s">
        <v>4</v>
      </c>
      <c r="M27" s="57"/>
      <c r="N27" s="30"/>
      <c r="O27" s="57"/>
      <c r="P27" s="33"/>
      <c r="Q27" s="30"/>
      <c r="R27" s="30"/>
      <c r="S27" s="33"/>
      <c r="T27" s="34"/>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6">
        <f t="shared" si="1"/>
        <v>0</v>
      </c>
      <c r="BB27" s="36">
        <f t="shared" si="2"/>
        <v>0</v>
      </c>
      <c r="BC27" s="26" t="str">
        <f t="shared" si="3"/>
        <v>INR Zero Only</v>
      </c>
      <c r="IA27" s="27">
        <v>6.1</v>
      </c>
      <c r="IB27" s="27" t="s">
        <v>68</v>
      </c>
      <c r="IC27" s="27" t="s">
        <v>85</v>
      </c>
      <c r="ID27" s="27">
        <v>110</v>
      </c>
      <c r="IE27" s="28" t="s">
        <v>79</v>
      </c>
      <c r="IF27" s="28"/>
      <c r="IG27" s="28"/>
      <c r="IH27" s="28"/>
      <c r="II27" s="28"/>
    </row>
    <row r="28" spans="1:243" s="27" customFormat="1" ht="60" customHeight="1">
      <c r="A28" s="25">
        <v>7</v>
      </c>
      <c r="B28" s="65" t="s">
        <v>76</v>
      </c>
      <c r="C28" s="61"/>
      <c r="D28" s="62"/>
      <c r="E28" s="62"/>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IA28" s="27">
        <v>7</v>
      </c>
      <c r="IB28" s="27" t="s">
        <v>76</v>
      </c>
      <c r="IE28" s="28"/>
      <c r="IF28" s="28"/>
      <c r="IG28" s="28"/>
      <c r="IH28" s="28"/>
      <c r="II28" s="28"/>
    </row>
    <row r="29" spans="1:243" s="27" customFormat="1" ht="35.25" customHeight="1">
      <c r="A29" s="25">
        <v>7.1</v>
      </c>
      <c r="B29" s="66" t="s">
        <v>69</v>
      </c>
      <c r="C29" s="60" t="s">
        <v>86</v>
      </c>
      <c r="D29" s="62">
        <v>25</v>
      </c>
      <c r="E29" s="62" t="s">
        <v>80</v>
      </c>
      <c r="F29" s="29"/>
      <c r="G29" s="30"/>
      <c r="H29" s="30"/>
      <c r="I29" s="29" t="s">
        <v>36</v>
      </c>
      <c r="J29" s="31">
        <f t="shared" si="0"/>
        <v>1</v>
      </c>
      <c r="K29" s="32" t="s">
        <v>37</v>
      </c>
      <c r="L29" s="32" t="s">
        <v>4</v>
      </c>
      <c r="M29" s="57"/>
      <c r="N29" s="30"/>
      <c r="O29" s="57"/>
      <c r="P29" s="33"/>
      <c r="Q29" s="30"/>
      <c r="R29" s="30"/>
      <c r="S29" s="33"/>
      <c r="T29" s="34"/>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6">
        <f t="shared" si="1"/>
        <v>0</v>
      </c>
      <c r="BB29" s="36">
        <f t="shared" si="2"/>
        <v>0</v>
      </c>
      <c r="BC29" s="26" t="str">
        <f t="shared" si="3"/>
        <v>INR Zero Only</v>
      </c>
      <c r="IA29" s="27">
        <v>7.1</v>
      </c>
      <c r="IB29" s="27" t="s">
        <v>69</v>
      </c>
      <c r="IC29" s="27" t="s">
        <v>86</v>
      </c>
      <c r="ID29" s="27">
        <v>25</v>
      </c>
      <c r="IE29" s="28" t="s">
        <v>80</v>
      </c>
      <c r="IF29" s="28"/>
      <c r="IG29" s="28"/>
      <c r="IH29" s="28"/>
      <c r="II29" s="28"/>
    </row>
    <row r="30" spans="1:243" s="27" customFormat="1" ht="59.25" customHeight="1">
      <c r="A30" s="25">
        <v>8</v>
      </c>
      <c r="B30" s="68" t="s">
        <v>75</v>
      </c>
      <c r="C30" s="61"/>
      <c r="D30" s="62"/>
      <c r="E30" s="62"/>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IA30" s="27">
        <v>8</v>
      </c>
      <c r="IB30" s="27" t="s">
        <v>75</v>
      </c>
      <c r="IE30" s="28"/>
      <c r="IF30" s="28"/>
      <c r="IG30" s="28"/>
      <c r="IH30" s="28"/>
      <c r="II30" s="28"/>
    </row>
    <row r="31" spans="1:243" s="27" customFormat="1" ht="35.25" customHeight="1">
      <c r="A31" s="25">
        <v>8.1</v>
      </c>
      <c r="B31" s="66" t="s">
        <v>69</v>
      </c>
      <c r="C31" s="60" t="s">
        <v>87</v>
      </c>
      <c r="D31" s="62">
        <v>25</v>
      </c>
      <c r="E31" s="62" t="s">
        <v>80</v>
      </c>
      <c r="F31" s="29"/>
      <c r="G31" s="30"/>
      <c r="H31" s="30"/>
      <c r="I31" s="29" t="s">
        <v>36</v>
      </c>
      <c r="J31" s="31">
        <f t="shared" si="0"/>
        <v>1</v>
      </c>
      <c r="K31" s="32" t="s">
        <v>37</v>
      </c>
      <c r="L31" s="32" t="s">
        <v>4</v>
      </c>
      <c r="M31" s="57"/>
      <c r="N31" s="30"/>
      <c r="O31" s="57"/>
      <c r="P31" s="33"/>
      <c r="Q31" s="30"/>
      <c r="R31" s="30"/>
      <c r="S31" s="33"/>
      <c r="T31" s="34"/>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6">
        <f t="shared" si="1"/>
        <v>0</v>
      </c>
      <c r="BB31" s="36">
        <f t="shared" si="2"/>
        <v>0</v>
      </c>
      <c r="BC31" s="26" t="str">
        <f t="shared" si="3"/>
        <v>INR Zero Only</v>
      </c>
      <c r="IA31" s="27">
        <v>8.1</v>
      </c>
      <c r="IB31" s="27" t="s">
        <v>69</v>
      </c>
      <c r="IC31" s="27" t="s">
        <v>87</v>
      </c>
      <c r="ID31" s="27">
        <v>25</v>
      </c>
      <c r="IE31" s="28" t="s">
        <v>80</v>
      </c>
      <c r="IF31" s="28"/>
      <c r="IG31" s="28"/>
      <c r="IH31" s="28"/>
      <c r="II31" s="28"/>
    </row>
    <row r="32" spans="1:243" s="27" customFormat="1" ht="112.5">
      <c r="A32" s="25">
        <v>9</v>
      </c>
      <c r="B32" s="65" t="s">
        <v>70</v>
      </c>
      <c r="C32" s="61"/>
      <c r="D32" s="62"/>
      <c r="E32" s="62"/>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IA32" s="27">
        <v>9</v>
      </c>
      <c r="IB32" s="27" t="s">
        <v>70</v>
      </c>
      <c r="IE32" s="28"/>
      <c r="IF32" s="28"/>
      <c r="IG32" s="28"/>
      <c r="IH32" s="28"/>
      <c r="II32" s="28"/>
    </row>
    <row r="33" spans="1:243" s="27" customFormat="1" ht="35.25" customHeight="1">
      <c r="A33" s="25">
        <v>9.1</v>
      </c>
      <c r="B33" s="69" t="s">
        <v>71</v>
      </c>
      <c r="C33" s="60" t="s">
        <v>88</v>
      </c>
      <c r="D33" s="62">
        <v>24</v>
      </c>
      <c r="E33" s="62" t="s">
        <v>81</v>
      </c>
      <c r="F33" s="29"/>
      <c r="G33" s="30"/>
      <c r="H33" s="30"/>
      <c r="I33" s="29" t="s">
        <v>36</v>
      </c>
      <c r="J33" s="31">
        <f t="shared" si="0"/>
        <v>1</v>
      </c>
      <c r="K33" s="32" t="s">
        <v>37</v>
      </c>
      <c r="L33" s="32" t="s">
        <v>4</v>
      </c>
      <c r="M33" s="57"/>
      <c r="N33" s="30"/>
      <c r="O33" s="57"/>
      <c r="P33" s="33"/>
      <c r="Q33" s="30"/>
      <c r="R33" s="30"/>
      <c r="S33" s="33"/>
      <c r="T33" s="34"/>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6">
        <f t="shared" si="1"/>
        <v>0</v>
      </c>
      <c r="BB33" s="36">
        <f t="shared" si="2"/>
        <v>0</v>
      </c>
      <c r="BC33" s="26" t="str">
        <f t="shared" si="3"/>
        <v>INR Zero Only</v>
      </c>
      <c r="IA33" s="27">
        <v>9.1</v>
      </c>
      <c r="IB33" s="27" t="s">
        <v>71</v>
      </c>
      <c r="IC33" s="27" t="s">
        <v>88</v>
      </c>
      <c r="ID33" s="27">
        <v>24</v>
      </c>
      <c r="IE33" s="28" t="s">
        <v>81</v>
      </c>
      <c r="IF33" s="28"/>
      <c r="IG33" s="28"/>
      <c r="IH33" s="28"/>
      <c r="II33" s="28"/>
    </row>
    <row r="34" spans="1:243" s="27" customFormat="1" ht="75">
      <c r="A34" s="25">
        <v>10</v>
      </c>
      <c r="B34" s="70" t="s">
        <v>72</v>
      </c>
      <c r="C34" s="60" t="s">
        <v>89</v>
      </c>
      <c r="D34" s="64">
        <v>7</v>
      </c>
      <c r="E34" s="64" t="s">
        <v>81</v>
      </c>
      <c r="F34" s="29"/>
      <c r="G34" s="30"/>
      <c r="H34" s="30"/>
      <c r="I34" s="29" t="s">
        <v>36</v>
      </c>
      <c r="J34" s="31">
        <f t="shared" si="0"/>
        <v>1</v>
      </c>
      <c r="K34" s="32" t="s">
        <v>37</v>
      </c>
      <c r="L34" s="32" t="s">
        <v>4</v>
      </c>
      <c r="M34" s="57"/>
      <c r="N34" s="30"/>
      <c r="O34" s="57"/>
      <c r="P34" s="33"/>
      <c r="Q34" s="30"/>
      <c r="R34" s="30"/>
      <c r="S34" s="33"/>
      <c r="T34" s="34"/>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6">
        <f t="shared" si="1"/>
        <v>0</v>
      </c>
      <c r="BB34" s="36">
        <f t="shared" si="2"/>
        <v>0</v>
      </c>
      <c r="BC34" s="26" t="str">
        <f t="shared" si="3"/>
        <v>INR Zero Only</v>
      </c>
      <c r="IA34" s="27">
        <v>10</v>
      </c>
      <c r="IB34" s="27" t="s">
        <v>72</v>
      </c>
      <c r="IC34" s="27" t="s">
        <v>89</v>
      </c>
      <c r="ID34" s="27">
        <v>7</v>
      </c>
      <c r="IE34" s="28" t="s">
        <v>81</v>
      </c>
      <c r="IF34" s="28"/>
      <c r="IG34" s="28"/>
      <c r="IH34" s="28"/>
      <c r="II34" s="28"/>
    </row>
    <row r="35" spans="1:243" s="27" customFormat="1" ht="99.75" customHeight="1">
      <c r="A35" s="25">
        <v>11</v>
      </c>
      <c r="B35" s="65" t="s">
        <v>73</v>
      </c>
      <c r="C35" s="61"/>
      <c r="D35" s="62"/>
      <c r="E35" s="62"/>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IA35" s="27">
        <v>11</v>
      </c>
      <c r="IB35" s="27" t="s">
        <v>73</v>
      </c>
      <c r="IE35" s="28"/>
      <c r="IF35" s="28"/>
      <c r="IG35" s="28"/>
      <c r="IH35" s="28"/>
      <c r="II35" s="28"/>
    </row>
    <row r="36" spans="1:243" s="27" customFormat="1" ht="35.25" customHeight="1">
      <c r="A36" s="25">
        <v>11.1</v>
      </c>
      <c r="B36" s="65" t="s">
        <v>92</v>
      </c>
      <c r="C36" s="60" t="s">
        <v>90</v>
      </c>
      <c r="D36" s="62">
        <v>3</v>
      </c>
      <c r="E36" s="62" t="s">
        <v>80</v>
      </c>
      <c r="F36" s="29"/>
      <c r="G36" s="30"/>
      <c r="H36" s="30"/>
      <c r="I36" s="29" t="s">
        <v>36</v>
      </c>
      <c r="J36" s="31">
        <f t="shared" si="0"/>
        <v>1</v>
      </c>
      <c r="K36" s="32" t="s">
        <v>37</v>
      </c>
      <c r="L36" s="32" t="s">
        <v>4</v>
      </c>
      <c r="M36" s="57"/>
      <c r="N36" s="30"/>
      <c r="O36" s="57"/>
      <c r="P36" s="33"/>
      <c r="Q36" s="30"/>
      <c r="R36" s="30"/>
      <c r="S36" s="33"/>
      <c r="T36" s="34"/>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6">
        <f t="shared" si="1"/>
        <v>0</v>
      </c>
      <c r="BB36" s="36">
        <f t="shared" si="2"/>
        <v>0</v>
      </c>
      <c r="BC36" s="26" t="str">
        <f t="shared" si="3"/>
        <v>INR Zero Only</v>
      </c>
      <c r="IA36" s="27">
        <v>11.1</v>
      </c>
      <c r="IB36" s="27" t="s">
        <v>92</v>
      </c>
      <c r="IC36" s="27" t="s">
        <v>90</v>
      </c>
      <c r="ID36" s="27">
        <v>3</v>
      </c>
      <c r="IE36" s="28" t="s">
        <v>80</v>
      </c>
      <c r="IF36" s="28"/>
      <c r="IG36" s="28"/>
      <c r="IH36" s="28"/>
      <c r="II36" s="28"/>
    </row>
    <row r="37" spans="1:243" s="27" customFormat="1" ht="49.5" customHeight="1">
      <c r="A37" s="25">
        <v>12</v>
      </c>
      <c r="B37" s="70" t="s">
        <v>74</v>
      </c>
      <c r="C37" s="60" t="s">
        <v>91</v>
      </c>
      <c r="D37" s="64">
        <v>1</v>
      </c>
      <c r="E37" s="64" t="s">
        <v>81</v>
      </c>
      <c r="F37" s="29"/>
      <c r="G37" s="30"/>
      <c r="H37" s="30"/>
      <c r="I37" s="29" t="s">
        <v>36</v>
      </c>
      <c r="J37" s="31">
        <f t="shared" si="0"/>
        <v>1</v>
      </c>
      <c r="K37" s="32" t="s">
        <v>37</v>
      </c>
      <c r="L37" s="32" t="s">
        <v>4</v>
      </c>
      <c r="M37" s="57"/>
      <c r="N37" s="30"/>
      <c r="O37" s="57"/>
      <c r="P37" s="33"/>
      <c r="Q37" s="30"/>
      <c r="R37" s="30"/>
      <c r="S37" s="33"/>
      <c r="T37" s="34"/>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6">
        <f t="shared" si="1"/>
        <v>0</v>
      </c>
      <c r="BB37" s="36">
        <f t="shared" si="2"/>
        <v>0</v>
      </c>
      <c r="BC37" s="26" t="str">
        <f t="shared" si="3"/>
        <v>INR Zero Only</v>
      </c>
      <c r="IA37" s="27">
        <v>12</v>
      </c>
      <c r="IB37" s="27" t="s">
        <v>74</v>
      </c>
      <c r="IC37" s="27" t="s">
        <v>91</v>
      </c>
      <c r="ID37" s="27">
        <v>1</v>
      </c>
      <c r="IE37" s="28" t="s">
        <v>81</v>
      </c>
      <c r="IF37" s="28"/>
      <c r="IG37" s="28"/>
      <c r="IH37" s="28"/>
      <c r="II37" s="28"/>
    </row>
    <row r="38" spans="1:243" s="27" customFormat="1" ht="58.5" customHeight="1">
      <c r="A38" s="37" t="s">
        <v>39</v>
      </c>
      <c r="B38" s="38"/>
      <c r="C38" s="39"/>
      <c r="D38" s="40"/>
      <c r="E38" s="40"/>
      <c r="F38" s="40"/>
      <c r="G38" s="40"/>
      <c r="H38" s="41"/>
      <c r="I38" s="41"/>
      <c r="J38" s="41"/>
      <c r="K38" s="41"/>
      <c r="L38" s="42"/>
      <c r="BA38" s="43">
        <f>SUM(BA14:BA37)</f>
        <v>0</v>
      </c>
      <c r="BB38" s="43">
        <f>SUM(BB14:BB37)</f>
        <v>0</v>
      </c>
      <c r="BC38" s="26" t="str">
        <f>SpellNumber($E$2,BB38)</f>
        <v>INR Zero Only</v>
      </c>
      <c r="IE38" s="28">
        <v>4</v>
      </c>
      <c r="IF38" s="28" t="s">
        <v>38</v>
      </c>
      <c r="IG38" s="28" t="s">
        <v>40</v>
      </c>
      <c r="IH38" s="28">
        <v>10</v>
      </c>
      <c r="II38" s="28" t="s">
        <v>35</v>
      </c>
    </row>
    <row r="39" spans="1:243" s="52" customFormat="1" ht="54.75" customHeight="1" hidden="1">
      <c r="A39" s="38" t="s">
        <v>41</v>
      </c>
      <c r="B39" s="44"/>
      <c r="C39" s="45"/>
      <c r="D39" s="46"/>
      <c r="E39" s="58" t="s">
        <v>42</v>
      </c>
      <c r="F39" s="59"/>
      <c r="G39" s="47"/>
      <c r="H39" s="48"/>
      <c r="I39" s="48"/>
      <c r="J39" s="48"/>
      <c r="K39" s="49"/>
      <c r="L39" s="50"/>
      <c r="M39" s="51" t="s">
        <v>43</v>
      </c>
      <c r="O39" s="27"/>
      <c r="P39" s="27"/>
      <c r="Q39" s="27"/>
      <c r="R39" s="27"/>
      <c r="S39" s="27"/>
      <c r="BA39" s="53">
        <f>IF(ISBLANK(F39),0,IF(E39="Excess (+)",ROUND(BA38+(BA38*F39),2),IF(E39="Less (-)",ROUND(BA38+(BA38*F39*(-1)),2),0)))</f>
        <v>0</v>
      </c>
      <c r="BB39" s="54">
        <f>ROUND(BA39,0)</f>
        <v>0</v>
      </c>
      <c r="BC39" s="55" t="str">
        <f>SpellNumber(L39,BB39)</f>
        <v> Zero Only</v>
      </c>
      <c r="IE39" s="56"/>
      <c r="IF39" s="56"/>
      <c r="IG39" s="56"/>
      <c r="IH39" s="56"/>
      <c r="II39" s="56"/>
    </row>
    <row r="40" spans="1:243" s="52" customFormat="1" ht="43.5" customHeight="1">
      <c r="A40" s="37" t="s">
        <v>44</v>
      </c>
      <c r="B40" s="37"/>
      <c r="C40" s="72" t="str">
        <f>SpellNumber($E$2,BB38)</f>
        <v>INR Zero Only</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IE40" s="56"/>
      <c r="IF40" s="56"/>
      <c r="IG40" s="56"/>
      <c r="IH40" s="56"/>
      <c r="II40" s="56"/>
    </row>
  </sheetData>
  <sheetProtection password="E491" sheet="1"/>
  <mergeCells count="8">
    <mergeCell ref="A9:BC9"/>
    <mergeCell ref="C40:BC40"/>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"Select,Option C1,Option D1"</formula1>
      <formula2>0</formula2>
    </dataValidation>
    <dataValidation allowBlank="1" showInputMessage="1" showErrorMessage="1" promptTitle="Itemcode/Make" prompt="Please enter text" sqref="C14:C16 C18 C20:C21 C23 C25 C27 C29 C31 C33:C34 C36:C37">
      <formula1>0</formula1>
      <formula2>0</formula2>
    </dataValidation>
    <dataValidation type="decimal" allowBlank="1" showInputMessage="1" showErrorMessage="1" promptTitle="Quantity" prompt="Please enter the Quantity for this item. " errorTitle="Invalid Entry" error="Only Numeric Values are allowed. " sqref="G35:K35 C35 E35 F13:F37 M17:BC17 G17:K17 C17 E17 M19:BC19 G19:K19 C19 E19 M22:BC22 G22:K22 C22 E22 M24:BC24 G24:K24 C24 E24 M26:BC26 G26:K26 C26 E26 M28:BC28 G28:K28 C28 E28 M30:BC30 G30:K30 C30 E30 M32:BC32 G32:K32 C32 E32 D13:D37 M35:BC35 G13:K13 C13 E13 M13:BC13">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36:M37 M14:M16 O14:O16 O18 M18 M20:M21 O20:O21 O23 M23 M25 O25 O27 M27 M29 O29 O31 M31 M33:M34 O33:O34 O36:O37">
      <formula1>0</formula1>
      <formula2>999999999999999</formula2>
    </dataValidation>
    <dataValidation type="list" allowBlank="1" showInputMessage="1" showErrorMessage="1" sqref="L32 L33 L34 L35 L13 L14 L15 L16 L17 L18 L19 L20 L21 L22 L23 L24 L25 L26 L27 L28 L29 L30 L31 L37 L36">
      <formula1>"INR"</formula1>
    </dataValidation>
    <dataValidation allowBlank="1" showInputMessage="1" showErrorMessage="1" promptTitle="Addition / Deduction" prompt="Please Choose the correct One" sqref="J14:J16 J18 J20:J21 J23 J25 J27 J29 J31 J33:J34 J36:J37">
      <formula1>0</formula1>
      <formula2>0</formula2>
    </dataValidation>
    <dataValidation type="list" showErrorMessage="1" sqref="I14:I16 I18 I20:I21 I23 I25 I27 I29 I31 I33:I34 I36: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N16 N18 N20:N21 N23 N25 N27 N29 N31 N33:N34 N36:N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6 R18 R20:R21 R23 R25 R27 R29 R31 R33:R34 R36: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Q18 Q20:Q21 Q23 Q25 Q27 Q29 Q31 Q33:Q34 Q36: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16 G18:H18 G20:H21 G23:H23 G25:H25 G27:H27 G29:H29 G31:H31 G33:H34 G36:H37">
      <formula1>0</formula1>
      <formula2>999999999999999</formula2>
    </dataValidation>
    <dataValidation allowBlank="1" showInputMessage="1" showErrorMessage="1" promptTitle="Units" prompt="Please enter Units in text" sqref="E14:E16 E18 E20:E21 E23 E25 E27 E29 E31 E33:E34 E36:E37">
      <formula1>0</formula1>
      <formula2>0</formula2>
    </dataValidation>
    <dataValidation type="list" allowBlank="1" showErrorMessage="1" sqref="K14:K16 K18 K20:K21 K23 K25 K27 K29 K31 K33:K34 K36:K37">
      <formula1>"Partial Conversion,Full Conversion"</formula1>
      <formula2>0</formula2>
    </dataValidation>
    <dataValidation type="decimal" allowBlank="1" showErrorMessage="1" errorTitle="Invalid Entry" error="Only Numeric Values are allowed. " sqref="A13:A37">
      <formula1>0</formula1>
      <formula2>999999999999999</formula2>
    </dataValidation>
  </dataValidations>
  <printOptions/>
  <pageMargins left="0.35" right="0.24027777777777778" top="0.75" bottom="0.44027777777777777" header="0.5118055555555555" footer="0.5118055555555555"/>
  <pageSetup horizontalDpi="300" verticalDpi="300" orientation="portrait" paperSize="9" scale="48"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7" t="s">
        <v>45</v>
      </c>
      <c r="F6" s="77"/>
      <c r="G6" s="77"/>
      <c r="H6" s="77"/>
      <c r="I6" s="77"/>
      <c r="J6" s="77"/>
      <c r="K6" s="77"/>
    </row>
    <row r="7" spans="5:11" ht="15">
      <c r="E7" s="78"/>
      <c r="F7" s="78"/>
      <c r="G7" s="78"/>
      <c r="H7" s="78"/>
      <c r="I7" s="78"/>
      <c r="J7" s="78"/>
      <c r="K7" s="78"/>
    </row>
    <row r="8" spans="5:11" ht="15">
      <c r="E8" s="78"/>
      <c r="F8" s="78"/>
      <c r="G8" s="78"/>
      <c r="H8" s="78"/>
      <c r="I8" s="78"/>
      <c r="J8" s="78"/>
      <c r="K8" s="78"/>
    </row>
    <row r="9" spans="5:11" ht="15">
      <c r="E9" s="78"/>
      <c r="F9" s="78"/>
      <c r="G9" s="78"/>
      <c r="H9" s="78"/>
      <c r="I9" s="78"/>
      <c r="J9" s="78"/>
      <c r="K9" s="78"/>
    </row>
    <row r="10" spans="5:11" ht="15">
      <c r="E10" s="78"/>
      <c r="F10" s="78"/>
      <c r="G10" s="78"/>
      <c r="H10" s="78"/>
      <c r="I10" s="78"/>
      <c r="J10" s="78"/>
      <c r="K10" s="78"/>
    </row>
    <row r="11" spans="5:11" ht="15">
      <c r="E11" s="78"/>
      <c r="F11" s="78"/>
      <c r="G11" s="78"/>
      <c r="H11" s="78"/>
      <c r="I11" s="78"/>
      <c r="J11" s="78"/>
      <c r="K11" s="78"/>
    </row>
    <row r="12" spans="5:11" ht="15">
      <c r="E12" s="78"/>
      <c r="F12" s="78"/>
      <c r="G12" s="78"/>
      <c r="H12" s="78"/>
      <c r="I12" s="78"/>
      <c r="J12" s="78"/>
      <c r="K12" s="78"/>
    </row>
    <row r="13" spans="5:11" ht="15">
      <c r="E13" s="78"/>
      <c r="F13" s="78"/>
      <c r="G13" s="78"/>
      <c r="H13" s="78"/>
      <c r="I13" s="78"/>
      <c r="J13" s="78"/>
      <c r="K13" s="78"/>
    </row>
    <row r="14" spans="5:11" ht="15">
      <c r="E14" s="78"/>
      <c r="F14" s="78"/>
      <c r="G14" s="78"/>
      <c r="H14" s="78"/>
      <c r="I14" s="78"/>
      <c r="J14" s="78"/>
      <c r="K14" s="7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2020-01-16T12:40:18Z</cp:lastPrinted>
  <dcterms:created xsi:type="dcterms:W3CDTF">2009-01-30T06:42:42Z</dcterms:created>
  <dcterms:modified xsi:type="dcterms:W3CDTF">2020-02-26T05:40:27Z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