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<sst xmlns="http://schemas.openxmlformats.org/spreadsheetml/2006/main" count="127" uniqueCount="64">
  <si>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</si>
  <si>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</si>
  <si>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</si>
  <si>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</si>
  <si>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</si>
  <si>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</si>
  <si>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</si>
  <si>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</si>
  <si>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</si>
  <si>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</si>
  <si>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</si>
  <si>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</si>
  <si>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</si>
  <si>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</si>
  <si>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</si>
  <si>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</si>
  <si>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</si>
  <si>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</si>
  <si>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</si>
  <si>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</si>
  <si>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</si>
  <si>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</si>
  <si>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</si>
  <si>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</si>
  <si>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</si>
  <si>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</si>
  <si>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</si>
  <si>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</si>
  <si>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</si>
  <si>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</si>
  <si>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</si>
  <si>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</si>
  <si>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</si>
  <si>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</si>
  <si>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</si>
  <si>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</si>
  <si>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</si>
  <si>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</si>
  <si>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</si>
  <si>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</si>
  <si>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</si>
  <si>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</si>
  <si>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</si>
  <si>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</si>
  <si>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</si>
  <si>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</si>
  <si>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</si>
  <si>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</si>
  <si>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</si>
  <si>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</si>
  <si>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</si>
  <si>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</si>
  <si>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Hot finished welded type tubes.</t>
  </si>
  <si>
    <t>Two or more coats on new work</t>
  </si>
  <si>
    <t>Providing and fixing of 3mm polycarbonate multiwall white/coloured sheet of Make LEXAN/ DANPAUL or equivalent including Aluminum dome section and EPDM rubber bottom and top all complete as per direction of Engineer-in-Charge</t>
  </si>
  <si>
    <t>Kg</t>
  </si>
  <si>
    <t>Sqm</t>
  </si>
  <si>
    <r>
      <t xml:space="preserve">BASIC RATE INCLUSIVE WITH </t>
    </r>
    <r>
      <rPr>
        <b/>
        <sz val="11"/>
        <color indexed="10"/>
        <rFont val="Arial"/>
        <family val="2"/>
      </rPr>
      <t>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</si>
  <si>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Name of Work: &lt;AMC for Solar Water Heating System installed in Hostel 5 &amp; 7, Multistorey flats and Duplex residences  at IISER Mohali &gt;</t>
  </si>
  <si>
    <t>Contract No:  &lt;IISER/EE-EO/19-20/MISC-09&gt;</t>
  </si>
  <si>
    <t>AMC for Solar water heating system of Hostel 5 &amp; 7, each having 6 tanks of 1000ltrs each. (6tanks x 1000ltrs x 2Hostels)</t>
  </si>
  <si>
    <t>AMC for Solar water heating system of ME and MJ block flats, each having 6 tanks of 1000ltrs each. (6tanks x 1000ltrs x 2Flats)</t>
  </si>
  <si>
    <t>AMC for solar water heating System of Dirctor's and Duplex residences, each having 1 tank of 200ltrs. (1tank x 200ltrs x 9residences)</t>
  </si>
  <si>
    <t>Ltr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</si>
</sst>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58" fillId="0" borderId="20"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0" fillId="0" borderId="22" xfId="0" applyFont="1" applyBorder="1" applyAlignment="1">
      <alignment horizontal="left" vertical="center" wrapText="1"/>
    </xf>
    <xf numFmtId="0" fontId="4" fillId="0" borderId="13" xfId="59" applyNumberFormat="1"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view="pageBreakPreview" zoomScale="85" zoomScaleNormal="75" zoomScaleSheetLayoutView="85" zoomScalePageLayoutView="0" workbookViewId="0" topLeftCell="A4">
      <selection activeCell="BC11" sqref="BC11"/>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9.0039062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3" t="str">
        <f>B2&amp;" BoQ"</f>
        <v>Item Wise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4" t="s">
        <v>48</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 customHeight="1">
      <c r="A5" s="64" t="s">
        <v>58</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 customHeight="1">
      <c r="A6" s="64" t="s">
        <v>59</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6</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93" customHeight="1">
      <c r="A8" s="11" t="s">
        <v>46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1" t="s">
        <v>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2.25" customHeight="1">
      <c r="A11" s="16" t="s">
        <v>14</v>
      </c>
      <c r="B11" s="19" t="s">
        <v>15</v>
      </c>
      <c r="C11" s="19" t="s">
        <v>16</v>
      </c>
      <c r="D11" s="19" t="s">
        <v>17</v>
      </c>
      <c r="E11" s="19" t="s">
        <v>18</v>
      </c>
      <c r="F11" s="19" t="s">
        <v>19</v>
      </c>
      <c r="G11" s="19"/>
      <c r="H11" s="19"/>
      <c r="I11" s="19" t="s">
        <v>20</v>
      </c>
      <c r="J11" s="19" t="s">
        <v>21</v>
      </c>
      <c r="K11" s="19" t="s">
        <v>22</v>
      </c>
      <c r="L11" s="19" t="s">
        <v>23</v>
      </c>
      <c r="M11" s="20" t="s">
        <v>57</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7</v>
      </c>
      <c r="BC12" s="24">
        <v>8</v>
      </c>
      <c r="IE12" s="18"/>
      <c r="IF12" s="18"/>
      <c r="IG12" s="18"/>
      <c r="IH12" s="18"/>
      <c r="II12" s="18"/>
    </row>
    <row r="13" spans="1:243" s="26" customFormat="1" ht="43.5" customHeight="1">
      <c r="A13" s="70">
        <v>1</v>
      </c>
      <c r="B13" s="69" t="s">
        <v>60</v>
      </c>
      <c r="C13" s="59" t="s">
        <v>33</v>
      </c>
      <c r="D13" s="60">
        <v>12000</v>
      </c>
      <c r="E13" s="60" t="s">
        <v>63</v>
      </c>
      <c r="F13" s="28"/>
      <c r="G13" s="29"/>
      <c r="H13" s="29"/>
      <c r="I13" s="28" t="s">
        <v>36</v>
      </c>
      <c r="J13" s="30">
        <f>IF(I13="Less(-)",-1,1)</f>
        <v>1</v>
      </c>
      <c r="K13" s="31" t="s">
        <v>37</v>
      </c>
      <c r="L13" s="31" t="s">
        <v>4</v>
      </c>
      <c r="M13" s="56"/>
      <c r="N13" s="29"/>
      <c r="O13" s="56"/>
      <c r="P13" s="32"/>
      <c r="Q13" s="29"/>
      <c r="R13" s="29"/>
      <c r="S13" s="32"/>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D13*M13</f>
        <v>0</v>
      </c>
      <c r="BB13" s="35">
        <f>BA13+(BA13*O13/100)</f>
        <v>0</v>
      </c>
      <c r="BC13" s="25" t="str">
        <f>SpellNumber(L13,BB13)</f>
        <v>INR Zero Only</v>
      </c>
      <c r="IA13" s="26">
        <v>1.1</v>
      </c>
      <c r="IB13" s="26" t="s">
        <v>52</v>
      </c>
      <c r="IC13" s="26" t="s">
        <v>33</v>
      </c>
      <c r="ID13" s="26">
        <v>1500</v>
      </c>
      <c r="IE13" s="27" t="s">
        <v>55</v>
      </c>
      <c r="IF13" s="27" t="s">
        <v>32</v>
      </c>
      <c r="IG13" s="27" t="s">
        <v>33</v>
      </c>
      <c r="IH13" s="27">
        <v>10</v>
      </c>
      <c r="II13" s="27" t="s">
        <v>34</v>
      </c>
    </row>
    <row r="14" spans="1:243" s="26" customFormat="1" ht="40.5" customHeight="1">
      <c r="A14" s="70">
        <v>2</v>
      </c>
      <c r="B14" s="69" t="s">
        <v>61</v>
      </c>
      <c r="C14" s="59" t="s">
        <v>50</v>
      </c>
      <c r="D14" s="60">
        <v>12000</v>
      </c>
      <c r="E14" s="60" t="s">
        <v>63</v>
      </c>
      <c r="F14" s="28"/>
      <c r="G14" s="29"/>
      <c r="H14" s="29"/>
      <c r="I14" s="28" t="s">
        <v>36</v>
      </c>
      <c r="J14" s="30">
        <f>IF(I14="Less(-)",-1,1)</f>
        <v>1</v>
      </c>
      <c r="K14" s="31" t="s">
        <v>37</v>
      </c>
      <c r="L14" s="31" t="s">
        <v>4</v>
      </c>
      <c r="M14" s="56"/>
      <c r="N14" s="29"/>
      <c r="O14" s="56"/>
      <c r="P14" s="32"/>
      <c r="Q14" s="29"/>
      <c r="R14" s="29"/>
      <c r="S14" s="32"/>
      <c r="T14" s="33"/>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5">
        <f>D14*M14</f>
        <v>0</v>
      </c>
      <c r="BB14" s="35">
        <f>BA14+(BA14*O14/100)</f>
        <v>0</v>
      </c>
      <c r="BC14" s="25" t="str">
        <f>SpellNumber(L14,BB14)</f>
        <v>INR Zero Only</v>
      </c>
      <c r="IA14" s="26">
        <v>3.2</v>
      </c>
      <c r="IB14" s="26" t="s">
        <v>53</v>
      </c>
      <c r="IC14" s="26" t="s">
        <v>50</v>
      </c>
      <c r="ID14" s="26">
        <v>110</v>
      </c>
      <c r="IE14" s="27" t="s">
        <v>56</v>
      </c>
      <c r="IF14" s="27"/>
      <c r="IG14" s="27"/>
      <c r="IH14" s="27"/>
      <c r="II14" s="27"/>
    </row>
    <row r="15" spans="1:243" s="26" customFormat="1" ht="51.75" customHeight="1">
      <c r="A15" s="70">
        <v>3</v>
      </c>
      <c r="B15" s="69" t="s">
        <v>62</v>
      </c>
      <c r="C15" s="59" t="s">
        <v>51</v>
      </c>
      <c r="D15" s="60">
        <v>1800</v>
      </c>
      <c r="E15" s="60" t="s">
        <v>63</v>
      </c>
      <c r="F15" s="28"/>
      <c r="G15" s="29"/>
      <c r="H15" s="29"/>
      <c r="I15" s="28" t="s">
        <v>36</v>
      </c>
      <c r="J15" s="30">
        <f>IF(I15="Less(-)",-1,1)</f>
        <v>1</v>
      </c>
      <c r="K15" s="31" t="s">
        <v>37</v>
      </c>
      <c r="L15" s="31" t="s">
        <v>4</v>
      </c>
      <c r="M15" s="56"/>
      <c r="N15" s="29"/>
      <c r="O15" s="56"/>
      <c r="P15" s="32"/>
      <c r="Q15" s="29"/>
      <c r="R15" s="29"/>
      <c r="S15" s="32"/>
      <c r="T15" s="33"/>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5">
        <f>D15*M15</f>
        <v>0</v>
      </c>
      <c r="BB15" s="35">
        <f>BA15+(BA15*O15/100)</f>
        <v>0</v>
      </c>
      <c r="BC15" s="25" t="str">
        <f>SpellNumber(L15,BB15)</f>
        <v>INR Zero Only</v>
      </c>
      <c r="IA15" s="26">
        <v>3.3</v>
      </c>
      <c r="IB15" s="26" t="s">
        <v>54</v>
      </c>
      <c r="IC15" s="26" t="s">
        <v>51</v>
      </c>
      <c r="ID15" s="26">
        <v>102</v>
      </c>
      <c r="IE15" s="27" t="s">
        <v>56</v>
      </c>
      <c r="IF15" s="27"/>
      <c r="IG15" s="27"/>
      <c r="IH15" s="27"/>
      <c r="II15" s="27"/>
    </row>
    <row r="16" spans="1:243" s="26" customFormat="1" ht="58.5" customHeight="1">
      <c r="A16" s="36" t="s">
        <v>39</v>
      </c>
      <c r="B16" s="37"/>
      <c r="C16" s="38"/>
      <c r="D16" s="39"/>
      <c r="E16" s="39"/>
      <c r="F16" s="39"/>
      <c r="G16" s="39"/>
      <c r="H16" s="40"/>
      <c r="I16" s="40"/>
      <c r="J16" s="40"/>
      <c r="K16" s="40"/>
      <c r="L16" s="41"/>
      <c r="BA16" s="42">
        <f>SUM(BA13:BA15)</f>
        <v>0</v>
      </c>
      <c r="BB16" s="42">
        <f>SUM(BB13:BB15)</f>
        <v>0</v>
      </c>
      <c r="BC16" s="25" t="str">
        <f>SpellNumber($E$2,BB16)</f>
        <v>INR Zero Only</v>
      </c>
      <c r="IE16" s="27">
        <v>4</v>
      </c>
      <c r="IF16" s="27" t="s">
        <v>38</v>
      </c>
      <c r="IG16" s="27" t="s">
        <v>40</v>
      </c>
      <c r="IH16" s="27">
        <v>10</v>
      </c>
      <c r="II16" s="27" t="s">
        <v>35</v>
      </c>
    </row>
    <row r="17" spans="1:243" s="51" customFormat="1" ht="54.75" customHeight="1" hidden="1">
      <c r="A17" s="37" t="s">
        <v>41</v>
      </c>
      <c r="B17" s="43"/>
      <c r="C17" s="44"/>
      <c r="D17" s="45"/>
      <c r="E17" s="57" t="s">
        <v>42</v>
      </c>
      <c r="F17" s="58"/>
      <c r="G17" s="46"/>
      <c r="H17" s="47"/>
      <c r="I17" s="47"/>
      <c r="J17" s="47"/>
      <c r="K17" s="48"/>
      <c r="L17" s="49"/>
      <c r="M17" s="50" t="s">
        <v>43</v>
      </c>
      <c r="O17" s="26"/>
      <c r="P17" s="26"/>
      <c r="Q17" s="26"/>
      <c r="R17" s="26"/>
      <c r="S17" s="26"/>
      <c r="BA17" s="52">
        <f>IF(ISBLANK(F17),0,IF(E17="Excess (+)",ROUND(BA16+(BA16*F17),2),IF(E17="Less (-)",ROUND(BA16+(BA16*F17*(-1)),2),0)))</f>
        <v>0</v>
      </c>
      <c r="BB17" s="53">
        <f>ROUND(BA17,0)</f>
        <v>0</v>
      </c>
      <c r="BC17" s="54" t="str">
        <f>SpellNumber(L17,BB17)</f>
        <v> Zero Only</v>
      </c>
      <c r="IE17" s="55"/>
      <c r="IF17" s="55"/>
      <c r="IG17" s="55"/>
      <c r="IH17" s="55"/>
      <c r="II17" s="55"/>
    </row>
    <row r="18" spans="1:243" s="51" customFormat="1" ht="43.5" customHeight="1">
      <c r="A18" s="36" t="s">
        <v>44</v>
      </c>
      <c r="B18" s="36"/>
      <c r="C18" s="62" t="str">
        <f>SpellNumber($E$2,BB16)</f>
        <v>INR Zero Only</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IE18" s="55"/>
      <c r="IF18" s="55"/>
      <c r="IG18" s="55"/>
      <c r="IH18" s="55"/>
      <c r="II18" s="55"/>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C14:C15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4:M15 M13 O14:O15">
      <formula1>0</formula1>
      <formula2>999999999999999</formula2>
    </dataValidation>
    <dataValidation type="list" allowBlank="1" showInputMessage="1" showErrorMessage="1" sqref="L15 L13 L14">
      <formula1>"INR"</formula1>
    </dataValidation>
    <dataValidation allowBlank="1" showInputMessage="1" showErrorMessage="1" promptTitle="Addition / Deduction" prompt="Please Choose the correct One" sqref="J13 J14:J15">
      <formula1>0</formula1>
      <formula2>0</formula2>
    </dataValidation>
    <dataValidation type="list" showErrorMessage="1" sqref="I13 I14: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N14: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14: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4: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G14:H15">
      <formula1>0</formula1>
      <formula2>999999999999999</formula2>
    </dataValidation>
    <dataValidation allowBlank="1" showInputMessage="1" showErrorMessage="1" promptTitle="Units" prompt="Please enter Units in text" sqref="E13 E14:E15">
      <formula1>0</formula1>
      <formula2>0</formula2>
    </dataValidation>
    <dataValidation type="list" allowBlank="1" showErrorMessage="1" sqref="K13 K14:K15">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portrait"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45</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2020-02-07T06:12:57Z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