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<sst xmlns="http://schemas.openxmlformats.org/spreadsheetml/2006/main" count="133" uniqueCount="67">
  <si>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</si>
  <si>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</si>
  <si>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</si>
  <si>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</si>
  <si>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</si>
  <si>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</si>
  <si>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</si>
  <si>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</si>
  <si>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</si>
  <si>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</si>
  <si>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</si>
  <si>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</si>
  <si>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</si>
  <si>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</si>
  <si>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</si>
  <si>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</si>
  <si>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</si>
  <si>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</si>
  <si>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</si>
  <si>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</si>
  <si>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</si>
  <si>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</si>
  <si>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</si>
  <si>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</si>
  <si>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</si>
  <si>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</si>
  <si>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</si>
  <si>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</si>
  <si>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</si>
  <si>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</si>
  <si>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</si>
  <si>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</si>
  <si>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</si>
  <si>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</si>
  <si>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</si>
  <si>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</si>
  <si>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</si>
  <si>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</si>
  <si>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</si>
  <si>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</si>
  <si>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</si>
  <si>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</si>
  <si>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</si>
  <si>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</si>
  <si>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</si>
  <si>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</si>
  <si>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</si>
  <si>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item4</t>
  </si>
  <si>
    <t>item7</t>
  </si>
  <si>
    <t>Two or more coats on new work</t>
  </si>
  <si>
    <t>item8</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</si>
  <si>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</si>
  <si>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</si>
  <si>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</si>
  <si>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Making plinth protection 50mm thick of cement concrete 1:3:6 (1 cement : 3 coarse sand (zone - III) : 6 graded stone aggregate 20 mm nominal size) over 75mm thick bed of dry brick ballast 40 mm nominal size, well rammed and consolidated and grouted with fine sand, including necessary excavation, levelling &amp; dressing &amp; finishing the top smooth.</t>
  </si>
  <si>
    <t>Painting with synthetic enamel paint of approved brand and manufacture to give an even shade :</t>
  </si>
  <si>
    <t>Sqm</t>
  </si>
  <si>
    <t>Cum</t>
  </si>
  <si>
    <t>Kg</t>
  </si>
  <si>
    <t>1:4:8 (1 Cement : 4 coarse sand (zone-III) : 8 graded stone aggregate 40 mm nominal size)</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</si>
  <si>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</si>
  <si>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</si>
  <si>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Steel work in built up tubular trusses including cutting, hoisting fixing in position and applying a priming coat of approved steel primer, welded and bolted including special shaped washers etc. Complete.</t>
  </si>
  <si>
    <t>Hot finished welded type tubes.</t>
  </si>
  <si>
    <t>Providing and fixing of 3mm polycarbonate multiwall white/coloured sheet of Make LEXAN/ DANPAUL or equivalent including Aluminum dome section and EPDM rubber bottom and top all complete as per direction of Engineer-in-Charge</t>
  </si>
  <si>
    <t>Contract No:  &lt;IISER/EE-EO/19-20/MISC-11&gt;</t>
  </si>
  <si>
    <t>Name of Work: &lt;Modification in Gazebo at IISER Mohali&gt;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</si>
</sst>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8"/>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59" fillId="0" borderId="11" xfId="0" applyFont="1" applyFill="1" applyBorder="1" applyAlignment="1">
      <alignment horizontal="center" vertical="center" readingOrder="1"/>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60" fillId="0" borderId="11" xfId="0" applyFont="1" applyBorder="1" applyAlignment="1">
      <alignment horizontal="left" vertical="center" wrapText="1"/>
    </xf>
    <xf numFmtId="0" fontId="60" fillId="0" borderId="11" xfId="0" applyFont="1" applyBorder="1" applyAlignment="1">
      <alignment horizontal="left" vertical="top"/>
    </xf>
    <xf numFmtId="0" fontId="60" fillId="0" borderId="11" xfId="0" applyFont="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view="pageBreakPreview" zoomScale="70" zoomScaleNormal="55" zoomScaleSheetLayoutView="70" workbookViewId="0" topLeftCell="A1">
      <selection activeCell="B8" sqref="B8:BC8"/>
    </sheetView>
  </sheetViews>
  <sheetFormatPr defaultColWidth="9.140625" defaultRowHeight="15"/>
  <cols>
    <col min="1" max="1" width="14.28125" style="1" customWidth="1"/>
    <col min="2" max="2" width="111.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1" t="str">
        <f>B2&amp;" BoQ"</f>
        <v>Item Wise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2" t="s">
        <v>44</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 customHeight="1">
      <c r="A5" s="62" t="s">
        <v>66</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 customHeight="1">
      <c r="A6" s="62" t="s">
        <v>65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6</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86.25" customHeight="1">
      <c r="A8" s="11" t="s">
        <v>42</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IE8" s="13"/>
      <c r="IF8" s="13"/>
      <c r="IG8" s="13"/>
      <c r="IH8" s="13"/>
      <c r="II8" s="13"/>
    </row>
    <row r="9" spans="1:243" s="14" customFormat="1" ht="61.5" customHeight="1">
      <c r="A9" s="59" t="s">
        <v>7</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3" t="s">
        <v>61</v>
      </c>
      <c r="B11" s="55" t="s">
        <v>14</v>
      </c>
      <c r="C11" s="55" t="s">
        <v>15</v>
      </c>
      <c r="D11" s="55" t="s">
        <v>16</v>
      </c>
      <c r="E11" s="55" t="s">
        <v>17</v>
      </c>
      <c r="F11" s="55" t="s">
        <v>18</v>
      </c>
      <c r="G11" s="55"/>
      <c r="H11" s="55"/>
      <c r="I11" s="55" t="s">
        <v>19</v>
      </c>
      <c r="J11" s="55" t="s">
        <v>20</v>
      </c>
      <c r="K11" s="55" t="s">
        <v>21</v>
      </c>
      <c r="L11" s="55" t="s">
        <v>22</v>
      </c>
      <c r="M11" s="56" t="s">
        <v>60</v>
      </c>
      <c r="N11" s="55" t="s">
        <v>23</v>
      </c>
      <c r="O11" s="55" t="s">
        <v>46</v>
      </c>
      <c r="P11" s="55" t="s">
        <v>24</v>
      </c>
      <c r="Q11" s="55" t="s">
        <v>25</v>
      </c>
      <c r="R11" s="55" t="s">
        <v>26</v>
      </c>
      <c r="S11" s="55" t="s">
        <v>27</v>
      </c>
      <c r="T11" s="55" t="s">
        <v>28</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29</v>
      </c>
      <c r="BB11" s="57" t="s">
        <v>43</v>
      </c>
      <c r="BC11" s="58" t="s">
        <v>30</v>
      </c>
      <c r="IE11" s="17"/>
      <c r="IF11" s="17"/>
      <c r="IG11" s="17"/>
      <c r="IH11" s="17"/>
      <c r="II11" s="17"/>
    </row>
    <row r="12" spans="1:243" s="16" customFormat="1" ht="38.25" customHeight="1">
      <c r="A12" s="53">
        <v>1</v>
      </c>
      <c r="B12" s="53">
        <v>2</v>
      </c>
      <c r="C12" s="53">
        <v>3</v>
      </c>
      <c r="D12" s="53">
        <v>4</v>
      </c>
      <c r="E12" s="53">
        <v>5</v>
      </c>
      <c r="F12" s="53">
        <v>6</v>
      </c>
      <c r="G12" s="53">
        <v>7</v>
      </c>
      <c r="H12" s="53">
        <v>8</v>
      </c>
      <c r="I12" s="53">
        <v>9</v>
      </c>
      <c r="J12" s="53">
        <v>10</v>
      </c>
      <c r="K12" s="53">
        <v>11</v>
      </c>
      <c r="L12" s="53">
        <v>12</v>
      </c>
      <c r="M12" s="54">
        <v>6</v>
      </c>
      <c r="N12" s="54">
        <v>8</v>
      </c>
      <c r="O12" s="54">
        <v>9</v>
      </c>
      <c r="P12" s="54">
        <v>10</v>
      </c>
      <c r="Q12" s="54">
        <v>11</v>
      </c>
      <c r="R12" s="54">
        <v>12</v>
      </c>
      <c r="S12" s="54">
        <v>13</v>
      </c>
      <c r="T12" s="54">
        <v>14</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15</v>
      </c>
      <c r="BB12" s="54">
        <v>7</v>
      </c>
      <c r="BC12" s="54">
        <v>8</v>
      </c>
      <c r="IE12" s="17"/>
      <c r="IF12" s="17"/>
      <c r="IG12" s="17"/>
      <c r="IH12" s="17"/>
      <c r="II12" s="17"/>
    </row>
    <row r="13" spans="1:243" s="16" customFormat="1" ht="81.75" customHeight="1">
      <c r="A13" s="22">
        <v>1</v>
      </c>
      <c r="B13" s="69" t="s">
        <v>62</v>
      </c>
      <c r="C13" s="36"/>
      <c r="D13" s="36"/>
      <c r="E13" s="36"/>
      <c r="F13" s="37"/>
      <c r="G13" s="38"/>
      <c r="H13" s="38"/>
      <c r="I13" s="37"/>
      <c r="J13" s="39"/>
      <c r="K13" s="38"/>
      <c r="L13" s="38"/>
      <c r="M13" s="40"/>
      <c r="N13" s="38"/>
      <c r="O13" s="40"/>
      <c r="P13" s="41"/>
      <c r="Q13" s="38"/>
      <c r="R13" s="38"/>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0"/>
      <c r="BB13" s="40"/>
      <c r="BC13" s="43"/>
      <c r="IA13" s="16">
        <v>4</v>
      </c>
      <c r="IB13" s="16" t="s">
        <v>51</v>
      </c>
      <c r="IE13" s="17"/>
      <c r="IF13" s="17"/>
      <c r="IG13" s="17"/>
      <c r="IH13" s="17"/>
      <c r="II13" s="17"/>
    </row>
    <row r="14" spans="1:243" s="16" customFormat="1" ht="40.5" customHeight="1">
      <c r="A14" s="22">
        <v>1.1</v>
      </c>
      <c r="B14" s="70" t="s">
        <v>63</v>
      </c>
      <c r="C14" s="45" t="s">
        <v>47</v>
      </c>
      <c r="D14" s="36">
        <v>1500</v>
      </c>
      <c r="E14" s="36" t="s">
        <v>58</v>
      </c>
      <c r="F14" s="37"/>
      <c r="G14" s="38"/>
      <c r="H14" s="38"/>
      <c r="I14" s="37" t="s">
        <v>32</v>
      </c>
      <c r="J14" s="39">
        <f>IF(I14="Less(-)",-1,1)</f>
        <v>1</v>
      </c>
      <c r="K14" s="38" t="s">
        <v>33</v>
      </c>
      <c r="L14" s="38" t="s">
        <v>4</v>
      </c>
      <c r="M14" s="46"/>
      <c r="N14" s="38"/>
      <c r="O14" s="46"/>
      <c r="P14" s="41"/>
      <c r="Q14" s="38"/>
      <c r="R14" s="38"/>
      <c r="S14" s="41"/>
      <c r="T14" s="41"/>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0">
        <f>D14*M14</f>
        <v>0</v>
      </c>
      <c r="BB14" s="40">
        <f>BA14+(BA14*O14/100)</f>
        <v>0</v>
      </c>
      <c r="BC14" s="43" t="str">
        <f>SpellNumber(L14,BB14)</f>
        <v>INR Zero Only</v>
      </c>
      <c r="IA14" s="16">
        <v>4.1</v>
      </c>
      <c r="IB14" s="16" t="s">
        <v>52</v>
      </c>
      <c r="IC14" s="16" t="s">
        <v>47</v>
      </c>
      <c r="ID14" s="16">
        <v>80</v>
      </c>
      <c r="IE14" s="17" t="s">
        <v>57</v>
      </c>
      <c r="IF14" s="17"/>
      <c r="IG14" s="17"/>
      <c r="IH14" s="17"/>
      <c r="II14" s="17"/>
    </row>
    <row r="15" spans="1:243" s="16" customFormat="1" ht="55.5" customHeight="1">
      <c r="A15" s="22">
        <v>2</v>
      </c>
      <c r="B15" s="71" t="s">
        <v>55</v>
      </c>
      <c r="C15" s="36"/>
      <c r="D15" s="36"/>
      <c r="E15" s="36"/>
      <c r="F15" s="37"/>
      <c r="G15" s="38"/>
      <c r="H15" s="38"/>
      <c r="I15" s="37"/>
      <c r="J15" s="39"/>
      <c r="K15" s="38"/>
      <c r="L15" s="38"/>
      <c r="M15" s="40"/>
      <c r="N15" s="38"/>
      <c r="O15" s="40"/>
      <c r="P15" s="41"/>
      <c r="Q15" s="38"/>
      <c r="R15" s="38"/>
      <c r="S15" s="41"/>
      <c r="T15" s="41"/>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0"/>
      <c r="BB15" s="40"/>
      <c r="BC15" s="43"/>
      <c r="IA15" s="16">
        <v>7</v>
      </c>
      <c r="IB15" s="44" t="s">
        <v>53</v>
      </c>
      <c r="IE15" s="17"/>
      <c r="IF15" s="17"/>
      <c r="IG15" s="17"/>
      <c r="IH15" s="17"/>
      <c r="II15" s="17"/>
    </row>
    <row r="16" spans="1:243" s="16" customFormat="1" ht="37.5" customHeight="1">
      <c r="A16" s="22">
        <v>2.1</v>
      </c>
      <c r="B16" s="70" t="s">
        <v>49</v>
      </c>
      <c r="C16" s="45" t="s">
        <v>48</v>
      </c>
      <c r="D16" s="36">
        <v>110</v>
      </c>
      <c r="E16" s="36" t="s">
        <v>56</v>
      </c>
      <c r="F16" s="37"/>
      <c r="G16" s="38"/>
      <c r="H16" s="38"/>
      <c r="I16" s="37" t="s">
        <v>32</v>
      </c>
      <c r="J16" s="39">
        <f>IF(I16="Less(-)",-1,1)</f>
        <v>1</v>
      </c>
      <c r="K16" s="38" t="s">
        <v>33</v>
      </c>
      <c r="L16" s="38" t="s">
        <v>4</v>
      </c>
      <c r="M16" s="46"/>
      <c r="N16" s="38"/>
      <c r="O16" s="46"/>
      <c r="P16" s="41"/>
      <c r="Q16" s="38"/>
      <c r="R16" s="38"/>
      <c r="S16" s="41"/>
      <c r="T16" s="41"/>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0">
        <f>D16*M16</f>
        <v>0</v>
      </c>
      <c r="BB16" s="40">
        <f>BA16+(BA16*O16/100)</f>
        <v>0</v>
      </c>
      <c r="BC16" s="43" t="str">
        <f>SpellNumber(L16,BB16)</f>
        <v>INR Zero Only</v>
      </c>
      <c r="IA16" s="16">
        <v>7.1</v>
      </c>
      <c r="IB16" s="44" t="s">
        <v>59</v>
      </c>
      <c r="IC16" s="16" t="s">
        <v>48</v>
      </c>
      <c r="ID16" s="16">
        <v>40</v>
      </c>
      <c r="IE16" s="17" t="s">
        <v>57</v>
      </c>
      <c r="IF16" s="17"/>
      <c r="IG16" s="17"/>
      <c r="IH16" s="17"/>
      <c r="II16" s="17"/>
    </row>
    <row r="17" spans="1:243" s="16" customFormat="1" ht="109.5" customHeight="1">
      <c r="A17" s="22">
        <v>3</v>
      </c>
      <c r="B17" s="71" t="s">
        <v>64</v>
      </c>
      <c r="C17" s="45" t="s">
        <v>50</v>
      </c>
      <c r="D17" s="36">
        <v>102</v>
      </c>
      <c r="E17" s="36" t="s">
        <v>56</v>
      </c>
      <c r="F17" s="37"/>
      <c r="G17" s="38"/>
      <c r="H17" s="38"/>
      <c r="I17" s="37" t="s">
        <v>32</v>
      </c>
      <c r="J17" s="39">
        <f>IF(I17="Less(-)",-1,1)</f>
        <v>1</v>
      </c>
      <c r="K17" s="38" t="s">
        <v>33</v>
      </c>
      <c r="L17" s="38" t="s">
        <v>4</v>
      </c>
      <c r="M17" s="46"/>
      <c r="N17" s="38"/>
      <c r="O17" s="46"/>
      <c r="P17" s="41"/>
      <c r="Q17" s="38"/>
      <c r="R17" s="38"/>
      <c r="S17" s="41"/>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0">
        <f>D17*M17</f>
        <v>0</v>
      </c>
      <c r="BB17" s="40">
        <f>BA17+(BA17*O17/100)</f>
        <v>0</v>
      </c>
      <c r="BC17" s="43" t="str">
        <f>SpellNumber(L17,BB17)</f>
        <v>INR Zero Only</v>
      </c>
      <c r="IA17" s="16">
        <v>8</v>
      </c>
      <c r="IB17" s="16" t="s">
        <v>54</v>
      </c>
      <c r="IC17" s="16" t="s">
        <v>50</v>
      </c>
      <c r="ID17" s="16">
        <v>55</v>
      </c>
      <c r="IE17" s="17" t="s">
        <v>56</v>
      </c>
      <c r="IF17" s="17"/>
      <c r="IG17" s="17"/>
      <c r="IH17" s="17"/>
      <c r="II17" s="17"/>
    </row>
    <row r="18" spans="1:243" s="18" customFormat="1" ht="58.5" customHeight="1">
      <c r="A18" s="65" t="s">
        <v>35</v>
      </c>
      <c r="B18" s="66"/>
      <c r="C18" s="47"/>
      <c r="D18" s="47"/>
      <c r="E18" s="47"/>
      <c r="F18" s="45"/>
      <c r="G18" s="47"/>
      <c r="H18" s="48"/>
      <c r="I18" s="48"/>
      <c r="J18" s="48"/>
      <c r="K18" s="48"/>
      <c r="L18" s="4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SUM(BA13:BA17)</f>
        <v>0</v>
      </c>
      <c r="BB18" s="50">
        <f>SUM(BB13:BB17)</f>
        <v>0</v>
      </c>
      <c r="BC18" s="43" t="str">
        <f>SpellNumber($E$2,BB18)</f>
        <v>INR Zero Only</v>
      </c>
      <c r="IA18" s="18" t="s">
        <v>35</v>
      </c>
      <c r="IE18" s="19"/>
      <c r="IF18" s="19" t="s">
        <v>34</v>
      </c>
      <c r="IG18" s="19" t="s">
        <v>36</v>
      </c>
      <c r="IH18" s="19">
        <v>10</v>
      </c>
      <c r="II18" s="19" t="s">
        <v>31</v>
      </c>
    </row>
    <row r="19" spans="1:243" s="20" customFormat="1" ht="54.75" customHeight="1" hidden="1">
      <c r="A19" s="51" t="s">
        <v>37</v>
      </c>
      <c r="B19" s="52"/>
      <c r="C19" s="25"/>
      <c r="D19" s="26"/>
      <c r="E19" s="27" t="s">
        <v>38</v>
      </c>
      <c r="F19" s="28"/>
      <c r="G19" s="29"/>
      <c r="H19" s="30"/>
      <c r="I19" s="30"/>
      <c r="J19" s="30"/>
      <c r="K19" s="31"/>
      <c r="L19" s="32"/>
      <c r="M19" s="33" t="s">
        <v>39</v>
      </c>
      <c r="N19" s="30"/>
      <c r="O19" s="24"/>
      <c r="P19" s="24"/>
      <c r="Q19" s="24"/>
      <c r="R19" s="24"/>
      <c r="S19" s="24"/>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4">
        <f>IF(ISBLANK(F19),0,IF(E19="Excess (+)",ROUND(BA18+(BA18*F19),2),IF(E19="Less (-)",ROUND(BA18+(BA18*F19*(-1)),2),0)))</f>
        <v>0</v>
      </c>
      <c r="BB19" s="35">
        <f>ROUND(BA19,0)</f>
        <v>0</v>
      </c>
      <c r="BC19" s="23" t="str">
        <f>SpellNumber(L19,BB19)</f>
        <v> Zero Only</v>
      </c>
      <c r="IA19" s="20" t="s">
        <v>37</v>
      </c>
      <c r="IE19" s="21" t="s">
        <v>38</v>
      </c>
      <c r="IF19" s="21"/>
      <c r="IG19" s="21"/>
      <c r="IH19" s="21"/>
      <c r="II19" s="21"/>
    </row>
    <row r="20" spans="1:243" s="20" customFormat="1" ht="43.5" customHeight="1">
      <c r="A20" s="65" t="s">
        <v>40</v>
      </c>
      <c r="B20" s="66"/>
      <c r="C20" s="60" t="str">
        <f>SpellNumber($E$2,BB18)</f>
        <v>INR Zero Only</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IA20" s="20" t="s">
        <v>40</v>
      </c>
      <c r="IC20" s="20" t="s">
        <v>45</v>
      </c>
      <c r="IE20" s="21"/>
      <c r="IF20" s="21"/>
      <c r="IG20" s="21"/>
      <c r="IH20" s="21"/>
      <c r="II20" s="21"/>
    </row>
  </sheetData>
  <sheetProtection password="E491" sheet="1"/>
  <mergeCells count="10">
    <mergeCell ref="A9:BC9"/>
    <mergeCell ref="C20:BC20"/>
    <mergeCell ref="A1:L1"/>
    <mergeCell ref="A4:BC4"/>
    <mergeCell ref="A5:BC5"/>
    <mergeCell ref="A6:BC6"/>
    <mergeCell ref="A7:BC7"/>
    <mergeCell ref="B8:BC8"/>
    <mergeCell ref="A18:B18"/>
    <mergeCell ref="A20:B20"/>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allowBlank="1" showInputMessage="1" showErrorMessage="1" promptTitle="Itemcode/Make" prompt="Please enter text" sqref="F18 C14 C16:C17">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 O14 M16:M17 O16:O17">
      <formula1>0</formula1>
      <formula2>999999999999999</formula2>
    </dataValidation>
    <dataValidation type="decimal" allowBlank="1" showInputMessage="1" showErrorMessage="1" promptTitle="Quantity" prompt="Please enter the Quantity for this item. " errorTitle="Invalid Entry" error="Only Numeric Values are allowed. " sqref="C13 C15 F13:F17 D13:D17">
      <formula1>0</formula1>
      <formula2>999999999999999</formula2>
    </dataValidation>
    <dataValidation type="list" allowBlank="1" showInputMessage="1" showErrorMessage="1" sqref="L13:L20">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7" t="s">
        <v>41</v>
      </c>
      <c r="F6" s="67"/>
      <c r="G6" s="67"/>
      <c r="H6" s="67"/>
      <c r="I6" s="67"/>
      <c r="J6" s="67"/>
      <c r="K6" s="67"/>
    </row>
    <row r="7" spans="5:11" ht="15">
      <c r="E7" s="68"/>
      <c r="F7" s="68"/>
      <c r="G7" s="68"/>
      <c r="H7" s="68"/>
      <c r="I7" s="68"/>
      <c r="J7" s="68"/>
      <c r="K7" s="68"/>
    </row>
    <row r="8" spans="5:11" ht="15">
      <c r="E8" s="68"/>
      <c r="F8" s="68"/>
      <c r="G8" s="68"/>
      <c r="H8" s="68"/>
      <c r="I8" s="68"/>
      <c r="J8" s="68"/>
      <c r="K8" s="68"/>
    </row>
    <row r="9" spans="5:11" ht="15">
      <c r="E9" s="68"/>
      <c r="F9" s="68"/>
      <c r="G9" s="68"/>
      <c r="H9" s="68"/>
      <c r="I9" s="68"/>
      <c r="J9" s="68"/>
      <c r="K9" s="68"/>
    </row>
    <row r="10" spans="5:11" ht="15">
      <c r="E10" s="68"/>
      <c r="F10" s="68"/>
      <c r="G10" s="68"/>
      <c r="H10" s="68"/>
      <c r="I10" s="68"/>
      <c r="J10" s="68"/>
      <c r="K10" s="68"/>
    </row>
    <row r="11" spans="5:11" ht="15">
      <c r="E11" s="68"/>
      <c r="F11" s="68"/>
      <c r="G11" s="68"/>
      <c r="H11" s="68"/>
      <c r="I11" s="68"/>
      <c r="J11" s="68"/>
      <c r="K11" s="68"/>
    </row>
    <row r="12" spans="5:11" ht="15">
      <c r="E12" s="68"/>
      <c r="F12" s="68"/>
      <c r="G12" s="68"/>
      <c r="H12" s="68"/>
      <c r="I12" s="68"/>
      <c r="J12" s="68"/>
      <c r="K12" s="68"/>
    </row>
    <row r="13" spans="5:11" ht="15">
      <c r="E13" s="68"/>
      <c r="F13" s="68"/>
      <c r="G13" s="68"/>
      <c r="H13" s="68"/>
      <c r="I13" s="68"/>
      <c r="J13" s="68"/>
      <c r="K13" s="68"/>
    </row>
    <row r="14" spans="5:11" ht="1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2020-02-07T08:13:19Z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