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<sst xmlns="http://schemas.openxmlformats.org/spreadsheetml/2006/main" count="145" uniqueCount="60">
  <si>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</si>
  <si>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</si>
  <si>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</si>
  <si>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</si>
  <si>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</si>
  <si>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</si>
  <si>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</si>
  <si>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</si>
  <si>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</si>
  <si>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</si>
  <si>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</si>
  <si>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</si>
  <si>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</si>
  <si>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</si>
  <si>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</si>
  <si>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</si>
  <si>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</si>
  <si>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</si>
  <si>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</si>
  <si>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</si>
  <si>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</si>
  <si>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</si>
  <si>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</si>
  <si>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</si>
  <si>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</si>
  <si>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</si>
  <si>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</si>
  <si>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</si>
  <si>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</si>
  <si>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</si>
  <si>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</si>
  <si>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</si>
  <si>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</si>
  <si>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</si>
  <si>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</si>
  <si>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</si>
  <si>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</si>
  <si>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</si>
  <si>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</si>
  <si>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</si>
  <si>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</si>
  <si>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</si>
  <si>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</si>
  <si>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</si>
  <si>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</si>
  <si>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</si>
  <si>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</si>
  <si>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</si>
  <si>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</si>
  <si>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</si>
  <si>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</si>
  <si>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</si>
  <si>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</si>
  <si>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Providing &amp; fixing of 3 kw 3 no stip Heater  (for  11.0 tr unit) , Thermostat  &amp; gyserstat for controlling of heating         MAKE- THERMON/DASPASS/TEMPCO/WATTCO</t>
  </si>
  <si>
    <t>Providing &amp; Installation of 3 kw 10 no stip Heater ( for16.5 TR Unit )  , Thermostat  &amp; gyserstat for controlling of heating                                                                                          MAKE- THERMON/DASPASS/TEMPCO/WATTCO</t>
  </si>
  <si>
    <t xml:space="preserve">Modification in existing ducting work including of duct cutting , providing new trap door installed for future repair / replace  of heating stip  and other works as deemed required. </t>
  </si>
  <si>
    <t>P/f of Heavy Duty three phase Contactor (L&amp;T Make) with suitable panel made out of 2 mm powder coated  for controlling of voltage &amp; 3way Heavy duty toggle switch MS sheet including necessary electrical connection with 6 mm,4mm,10mm three phase copper armoured cable wire (of any length) at 8 nos of locations</t>
  </si>
  <si>
    <t>Contract No:  &lt;IISER/EE-EO/19-20/MISC-07&gt;</t>
  </si>
  <si>
    <t>Name of Work: &lt;P/f of strip heaters in units installed in LHC at IISER Mohali &gt;</t>
  </si>
  <si>
    <r>
      <t xml:space="preserve">BASIC RATE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</si>
</sst>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60" fillId="0" borderId="20"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2" xfId="0" applyFont="1" applyFill="1" applyBorder="1" applyAlignment="1">
      <alignment horizontal="justify" vertical="top"/>
    </xf>
    <xf numFmtId="0" fontId="61" fillId="0" borderId="22" xfId="0" applyFont="1" applyFill="1" applyBorder="1" applyAlignment="1">
      <alignment vertical="top" wrapText="1"/>
    </xf>
    <xf numFmtId="0" fontId="0" fillId="0" borderId="22" xfId="0"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view="pageBreakPreview" zoomScale="60" zoomScaleNormal="75" zoomScalePageLayoutView="0" workbookViewId="0" topLeftCell="A1">
      <selection activeCell="C11" sqref="C11"/>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0"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4" t="str">
        <f>B2&amp;" BoQ"</f>
        <v>Item Wise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5" t="s">
        <v>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58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57</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64.5" customHeight="1">
      <c r="A8" s="11" t="s">
        <v>46</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19.25" customHeight="1">
      <c r="A11" s="16" t="s">
        <v>14</v>
      </c>
      <c r="B11" s="19" t="s">
        <v>15</v>
      </c>
      <c r="C11" s="19" t="s">
        <v>16</v>
      </c>
      <c r="D11" s="19" t="s">
        <v>17</v>
      </c>
      <c r="E11" s="19" t="s">
        <v>18</v>
      </c>
      <c r="F11" s="19" t="s">
        <v>19</v>
      </c>
      <c r="G11" s="19"/>
      <c r="H11" s="19"/>
      <c r="I11" s="19" t="s">
        <v>20</v>
      </c>
      <c r="J11" s="19" t="s">
        <v>21</v>
      </c>
      <c r="K11" s="19" t="s">
        <v>22</v>
      </c>
      <c r="L11" s="19" t="s">
        <v>23</v>
      </c>
      <c r="M11" s="20" t="s">
        <v>59</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28.5" customHeight="1">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8</v>
      </c>
      <c r="BB12" s="24">
        <v>9</v>
      </c>
      <c r="BC12" s="24">
        <v>10</v>
      </c>
      <c r="IE12" s="18"/>
      <c r="IF12" s="18"/>
      <c r="IG12" s="18"/>
      <c r="IH12" s="18"/>
      <c r="II12" s="18"/>
    </row>
    <row r="13" spans="1:243" s="27" customFormat="1" ht="60" customHeight="1">
      <c r="A13" s="25">
        <v>1</v>
      </c>
      <c r="B13" s="70" t="s">
        <v>53</v>
      </c>
      <c r="C13" s="60" t="s">
        <v>33</v>
      </c>
      <c r="D13" s="61">
        <v>11</v>
      </c>
      <c r="E13" s="61" t="s">
        <v>35</v>
      </c>
      <c r="F13" s="29"/>
      <c r="G13" s="30"/>
      <c r="H13" s="30"/>
      <c r="I13" s="29" t="s">
        <v>36</v>
      </c>
      <c r="J13" s="31">
        <f>IF(I13="Less(-)",-1,1)</f>
        <v>1</v>
      </c>
      <c r="K13" s="32" t="s">
        <v>37</v>
      </c>
      <c r="L13" s="32" t="s">
        <v>4</v>
      </c>
      <c r="M13" s="57"/>
      <c r="N13" s="30"/>
      <c r="O13" s="57"/>
      <c r="P13" s="33"/>
      <c r="Q13" s="30"/>
      <c r="R13" s="30"/>
      <c r="S13" s="33"/>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f>D13*M13</f>
        <v>0</v>
      </c>
      <c r="BB13" s="36">
        <f>BA13+(BA13*O13/100)</f>
        <v>0</v>
      </c>
      <c r="BC13" s="26" t="str">
        <f>SpellNumber(L13,BB13)</f>
        <v>INR Zero Only</v>
      </c>
      <c r="IA13" s="27">
        <v>1</v>
      </c>
      <c r="IB13" s="27" t="s">
        <v>53</v>
      </c>
      <c r="IC13" s="27" t="s">
        <v>33</v>
      </c>
      <c r="ID13" s="27">
        <v>11</v>
      </c>
      <c r="IE13" s="28" t="s">
        <v>35</v>
      </c>
      <c r="IF13" s="28" t="s">
        <v>32</v>
      </c>
      <c r="IG13" s="28" t="s">
        <v>33</v>
      </c>
      <c r="IH13" s="28">
        <v>10</v>
      </c>
      <c r="II13" s="28" t="s">
        <v>34</v>
      </c>
    </row>
    <row r="14" spans="1:243" s="27" customFormat="1" ht="63.75" customHeight="1">
      <c r="A14" s="25">
        <v>2</v>
      </c>
      <c r="B14" s="71" t="s">
        <v>54</v>
      </c>
      <c r="C14" s="60" t="s">
        <v>50</v>
      </c>
      <c r="D14" s="61">
        <v>2</v>
      </c>
      <c r="E14" s="61" t="s">
        <v>35</v>
      </c>
      <c r="F14" s="29"/>
      <c r="G14" s="30"/>
      <c r="H14" s="30"/>
      <c r="I14" s="29" t="s">
        <v>36</v>
      </c>
      <c r="J14" s="31">
        <f>IF(I14="Less(-)",-1,1)</f>
        <v>1</v>
      </c>
      <c r="K14" s="32" t="s">
        <v>37</v>
      </c>
      <c r="L14" s="32" t="s">
        <v>4</v>
      </c>
      <c r="M14" s="57"/>
      <c r="N14" s="30"/>
      <c r="O14" s="57"/>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D14*M14</f>
        <v>0</v>
      </c>
      <c r="BB14" s="36">
        <f>BA14+(BA14*O14/100)</f>
        <v>0</v>
      </c>
      <c r="BC14" s="26" t="str">
        <f>SpellNumber(L14,BB14)</f>
        <v>INR Zero Only</v>
      </c>
      <c r="IA14" s="27">
        <v>2</v>
      </c>
      <c r="IB14" s="27" t="s">
        <v>54</v>
      </c>
      <c r="IC14" s="27" t="s">
        <v>50</v>
      </c>
      <c r="ID14" s="27">
        <v>2</v>
      </c>
      <c r="IE14" s="28" t="s">
        <v>35</v>
      </c>
      <c r="IF14" s="28" t="s">
        <v>32</v>
      </c>
      <c r="IG14" s="28" t="s">
        <v>33</v>
      </c>
      <c r="IH14" s="28">
        <v>10</v>
      </c>
      <c r="II14" s="28" t="s">
        <v>34</v>
      </c>
    </row>
    <row r="15" spans="1:243" s="27" customFormat="1" ht="58.5" customHeight="1">
      <c r="A15" s="25">
        <v>3</v>
      </c>
      <c r="B15" s="72" t="s">
        <v>55</v>
      </c>
      <c r="C15" s="60" t="s">
        <v>51</v>
      </c>
      <c r="D15" s="61">
        <v>8</v>
      </c>
      <c r="E15" s="61" t="s">
        <v>35</v>
      </c>
      <c r="F15" s="29"/>
      <c r="G15" s="30"/>
      <c r="H15" s="30"/>
      <c r="I15" s="29" t="s">
        <v>36</v>
      </c>
      <c r="J15" s="31">
        <f>IF(I15="Less(-)",-1,1)</f>
        <v>1</v>
      </c>
      <c r="K15" s="32" t="s">
        <v>37</v>
      </c>
      <c r="L15" s="32" t="s">
        <v>4</v>
      </c>
      <c r="M15" s="57"/>
      <c r="N15" s="30"/>
      <c r="O15" s="57"/>
      <c r="P15" s="33"/>
      <c r="Q15" s="30"/>
      <c r="R15" s="30"/>
      <c r="S15" s="33"/>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f>D15*M15</f>
        <v>0</v>
      </c>
      <c r="BB15" s="36">
        <f>BA15+(BA15*O15/100)</f>
        <v>0</v>
      </c>
      <c r="BC15" s="26" t="str">
        <f>SpellNumber(L15,BB15)</f>
        <v>INR Zero Only</v>
      </c>
      <c r="IA15" s="27">
        <v>3</v>
      </c>
      <c r="IB15" s="27" t="s">
        <v>55</v>
      </c>
      <c r="IC15" s="27" t="s">
        <v>51</v>
      </c>
      <c r="ID15" s="27">
        <v>8</v>
      </c>
      <c r="IE15" s="28" t="s">
        <v>35</v>
      </c>
      <c r="IF15" s="28" t="s">
        <v>32</v>
      </c>
      <c r="IG15" s="28" t="s">
        <v>33</v>
      </c>
      <c r="IH15" s="28">
        <v>10</v>
      </c>
      <c r="II15" s="28" t="s">
        <v>34</v>
      </c>
    </row>
    <row r="16" spans="1:243" s="27" customFormat="1" ht="99.75" customHeight="1">
      <c r="A16" s="25">
        <v>4</v>
      </c>
      <c r="B16" s="72" t="s">
        <v>56</v>
      </c>
      <c r="C16" s="60" t="s">
        <v>52</v>
      </c>
      <c r="D16" s="61">
        <v>8</v>
      </c>
      <c r="E16" s="61" t="s">
        <v>35</v>
      </c>
      <c r="F16" s="29"/>
      <c r="G16" s="30"/>
      <c r="H16" s="30"/>
      <c r="I16" s="29" t="s">
        <v>36</v>
      </c>
      <c r="J16" s="31">
        <f>IF(I16="Less(-)",-1,1)</f>
        <v>1</v>
      </c>
      <c r="K16" s="32" t="s">
        <v>37</v>
      </c>
      <c r="L16" s="32" t="s">
        <v>4</v>
      </c>
      <c r="M16" s="57"/>
      <c r="N16" s="30"/>
      <c r="O16" s="57"/>
      <c r="P16" s="33"/>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D16*M16</f>
        <v>0</v>
      </c>
      <c r="BB16" s="36">
        <f>BA16+(BA16*O16/100)</f>
        <v>0</v>
      </c>
      <c r="BC16" s="26" t="str">
        <f>SpellNumber(L16,BB16)</f>
        <v>INR Zero Only</v>
      </c>
      <c r="IA16" s="27">
        <v>4</v>
      </c>
      <c r="IB16" s="27" t="s">
        <v>56</v>
      </c>
      <c r="IC16" s="27" t="s">
        <v>52</v>
      </c>
      <c r="ID16" s="27">
        <v>8</v>
      </c>
      <c r="IE16" s="28" t="s">
        <v>35</v>
      </c>
      <c r="IF16" s="28" t="s">
        <v>32</v>
      </c>
      <c r="IG16" s="28" t="s">
        <v>33</v>
      </c>
      <c r="IH16" s="28">
        <v>10</v>
      </c>
      <c r="II16" s="28" t="s">
        <v>34</v>
      </c>
    </row>
    <row r="17" spans="1:243" s="27" customFormat="1" ht="58.5" customHeight="1">
      <c r="A17" s="37" t="s">
        <v>39</v>
      </c>
      <c r="B17" s="38"/>
      <c r="C17" s="39"/>
      <c r="D17" s="40"/>
      <c r="E17" s="40"/>
      <c r="F17" s="40"/>
      <c r="G17" s="40"/>
      <c r="H17" s="41"/>
      <c r="I17" s="41"/>
      <c r="J17" s="41"/>
      <c r="K17" s="41"/>
      <c r="L17" s="42"/>
      <c r="BA17" s="43">
        <f>SUM(BA13:BA16)</f>
        <v>0</v>
      </c>
      <c r="BB17" s="43">
        <f>SUM(BB13:BB16)</f>
        <v>0</v>
      </c>
      <c r="BC17" s="26" t="str">
        <f>SpellNumber($E$2,BB17)</f>
        <v>INR Zero Only</v>
      </c>
      <c r="IE17" s="28">
        <v>4</v>
      </c>
      <c r="IF17" s="28" t="s">
        <v>38</v>
      </c>
      <c r="IG17" s="28" t="s">
        <v>40</v>
      </c>
      <c r="IH17" s="28">
        <v>10</v>
      </c>
      <c r="II17" s="28" t="s">
        <v>35</v>
      </c>
    </row>
    <row r="18" spans="1:243" s="52" customFormat="1" ht="54.75" customHeight="1" hidden="1">
      <c r="A18" s="38" t="s">
        <v>41</v>
      </c>
      <c r="B18" s="44"/>
      <c r="C18" s="45"/>
      <c r="D18" s="46"/>
      <c r="E18" s="58" t="s">
        <v>42</v>
      </c>
      <c r="F18" s="59"/>
      <c r="G18" s="47"/>
      <c r="H18" s="48"/>
      <c r="I18" s="48"/>
      <c r="J18" s="48"/>
      <c r="K18" s="49"/>
      <c r="L18" s="50"/>
      <c r="M18" s="51" t="s">
        <v>43</v>
      </c>
      <c r="O18" s="27"/>
      <c r="P18" s="27"/>
      <c r="Q18" s="27"/>
      <c r="R18" s="27"/>
      <c r="S18" s="27"/>
      <c r="BA18" s="53">
        <f>IF(ISBLANK(F18),0,IF(E18="Excess (+)",ROUND(BA17+(BA17*F18),2),IF(E18="Less (-)",ROUND(BA17+(BA17*F18*(-1)),2),0)))</f>
        <v>0</v>
      </c>
      <c r="BB18" s="54">
        <f>ROUND(BA18,0)</f>
        <v>0</v>
      </c>
      <c r="BC18" s="55" t="str">
        <f>SpellNumber(L18,BB18)</f>
        <v> Zero Only</v>
      </c>
      <c r="IE18" s="56"/>
      <c r="IF18" s="56"/>
      <c r="IG18" s="56"/>
      <c r="IH18" s="56"/>
      <c r="II18" s="56"/>
    </row>
    <row r="19" spans="1:243" s="52" customFormat="1" ht="43.5" customHeight="1">
      <c r="A19" s="37" t="s">
        <v>44</v>
      </c>
      <c r="B19" s="37"/>
      <c r="C19" s="63" t="str">
        <f>SpellNumber($E$2,BB17)</f>
        <v>INR Zero Only</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IE19" s="56"/>
      <c r="IF19" s="56"/>
      <c r="IG19" s="56"/>
      <c r="IH19" s="56"/>
      <c r="II19" s="56"/>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allowBlank="1" showInputMessage="1" showErrorMessage="1" promptTitle="Itemcode/Make" prompt="Please enter text" sqref="C13:C1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16 M13:M16">
      <formula1>0</formula1>
      <formula2>999999999999999</formula2>
    </dataValidation>
    <dataValidation type="list" allowBlank="1" showInputMessage="1" showErrorMessage="1" sqref="L16 L13 L14 L15">
      <formula1>"INR"</formula1>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list" allowBlank="1" showErrorMessage="1" sqref="K13:K16">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61"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45</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2020-01-28T05:35:23Z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