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<sst xmlns="http://schemas.openxmlformats.org/spreadsheetml/2006/main" count="134" uniqueCount="59">
  <si>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</si>
  <si>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</si>
  <si>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</si>
  <si>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</si>
  <si>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</si>
  <si>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</si>
  <si>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</si>
  <si>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</si>
  <si>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</si>
  <si>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</si>
  <si>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</si>
  <si>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</si>
  <si>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</si>
  <si>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</si>
  <si>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</si>
  <si>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</si>
  <si>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</si>
  <si>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</si>
  <si>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</si>
  <si>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</si>
  <si>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</si>
  <si>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</si>
  <si>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</si>
  <si>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</si>
  <si>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</si>
  <si>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</si>
  <si>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</si>
  <si>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</si>
  <si>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</si>
  <si>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</si>
  <si>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</si>
  <si>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</si>
  <si>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</si>
  <si>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</si>
  <si>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</si>
  <si>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</si>
  <si>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</si>
  <si>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</si>
  <si>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</si>
  <si>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</si>
  <si>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</si>
  <si>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</si>
  <si>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</si>
  <si>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</si>
  <si>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</si>
  <si>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</si>
  <si>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</si>
  <si>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</si>
  <si>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</si>
  <si>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</si>
  <si>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</si>
  <si>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Contract No:  &lt;IISER/EE-EO/19-20/MISC-06&gt;</t>
  </si>
  <si>
    <t>Name of Work: &lt;P/f of Package unit for NMR lab in CAF  at IISER Mohali &gt;</t>
  </si>
  <si>
    <t xml:space="preserve">Supplying, installing and commissioning  of  following TR Water cooled  type Packaged air-conditioning units complete with Hermetically sealed  3 nos of MULTI SCROLL compressors fitted inside the unit &amp; first charge of refrigerant &amp; oil ,water cooled condensor, fan section with statically/dynamically balanced centrifugal  blower driven by a  TEFC squirrel cage single speed motor, 3 nos expansion valves connected with Multi rows cooling coil  of copper with aluminium fins etc. The enclosures shall be fabricated of M.S. Complete insulation to be provided in the blower &amp; coil section. The casing shall be factory powder coated. Inside panel equiped with blower contactors and three nos of compressor starting contactors alongwith the microprocessor based control system and temperature controller with static pressure 2.5"                        </t>
  </si>
  <si>
    <t>16.5-17 TR nominal , capacity 49500 kcal/hr  equivalent to Model no DPW1983R1 having R22 refrigerant                                                          MAKE CARRIER/BLUESTAR/VOLTAS</t>
  </si>
  <si>
    <t xml:space="preserve">Supply, installation, testing and commissioning of factory fabricated sheet metal ducting for plenum complete with supports, dampers etc. as per IS 655 and approved drawing and as per specifications of below gauges: </t>
  </si>
  <si>
    <t>22 Gauge</t>
  </si>
  <si>
    <t>Sqm</t>
  </si>
  <si>
    <r>
      <t xml:space="preserve">BASIC RATE </t>
    </r>
    <r>
      <rPr>
        <b/>
        <sz val="11"/>
        <color indexed="10"/>
        <rFont val="Arial"/>
        <family val="2"/>
      </rPr>
      <t>INCLUSIVE OF 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</si>
</sst>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5"/>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4" fillId="0" borderId="13" xfId="59" applyNumberFormat="1" applyFont="1" applyFill="1" applyBorder="1" applyAlignment="1">
      <alignment horizontal="left" vertical="center" wrapText="1" readingOrder="1"/>
      <protection/>
    </xf>
    <xf numFmtId="0" fontId="59" fillId="0" borderId="20" xfId="0" applyFont="1" applyFill="1" applyBorder="1" applyAlignment="1">
      <alignment horizontal="center" vertical="center"/>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1"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24" fillId="0" borderId="22" xfId="0" applyFont="1" applyFill="1" applyBorder="1" applyAlignment="1">
      <alignment horizontal="justify" vertical="top"/>
    </xf>
    <xf numFmtId="0" fontId="24" fillId="0" borderId="22" xfId="0" applyFont="1" applyFill="1" applyBorder="1" applyAlignment="1">
      <alignment horizontal="justify"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view="pageBreakPreview" zoomScale="60" zoomScaleNormal="75" zoomScalePageLayoutView="0" workbookViewId="0" topLeftCell="A4">
      <selection activeCell="BK9" sqref="BK9"/>
    </sheetView>
  </sheetViews>
  <sheetFormatPr defaultColWidth="9.140625" defaultRowHeight="15"/>
  <cols>
    <col min="1" max="1" width="14.28125" style="1" customWidth="1"/>
    <col min="2" max="2" width="66.421875" style="1" customWidth="1"/>
    <col min="3" max="3" width="10.28125" style="1" customWidth="1"/>
    <col min="4" max="4" width="12.421875" style="1" customWidth="1"/>
    <col min="5" max="5" width="9.00390625" style="1" customWidth="1"/>
    <col min="6" max="6" width="15.140625" style="1" hidden="1" customWidth="1"/>
    <col min="7" max="12" width="0"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4" t="str">
        <f>B2&amp;" BoQ"</f>
        <v>Item Wise BoQ</v>
      </c>
      <c r="B1" s="64"/>
      <c r="C1" s="64"/>
      <c r="D1" s="64"/>
      <c r="E1" s="64"/>
      <c r="F1" s="64"/>
      <c r="G1" s="64"/>
      <c r="H1" s="64"/>
      <c r="I1" s="64"/>
      <c r="J1" s="64"/>
      <c r="K1" s="64"/>
      <c r="L1" s="6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5" t="s">
        <v>48</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IE4" s="10"/>
      <c r="IF4" s="10"/>
      <c r="IG4" s="10"/>
      <c r="IH4" s="10"/>
      <c r="II4" s="10"/>
    </row>
    <row r="5" spans="1:243" s="9" customFormat="1" ht="30" customHeight="1">
      <c r="A5" s="65" t="s">
        <v>52</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IE5" s="10"/>
      <c r="IF5" s="10"/>
      <c r="IG5" s="10"/>
      <c r="IH5" s="10"/>
      <c r="II5" s="10"/>
    </row>
    <row r="6" spans="1:243" s="9" customFormat="1" ht="30" customHeight="1">
      <c r="A6" s="65" t="s">
        <v>51</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IE6" s="10"/>
      <c r="IF6" s="10"/>
      <c r="IG6" s="10"/>
      <c r="IH6" s="10"/>
      <c r="II6" s="10"/>
    </row>
    <row r="7" spans="1:243" s="9" customFormat="1" ht="29.25" customHeight="1" hidden="1">
      <c r="A7" s="66" t="s">
        <v>6</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IE7" s="10"/>
      <c r="IF7" s="10"/>
      <c r="IG7" s="10"/>
      <c r="IH7" s="10"/>
      <c r="II7" s="10"/>
    </row>
    <row r="8" spans="1:243" s="12" customFormat="1" ht="64.5" customHeight="1">
      <c r="A8" s="11" t="s">
        <v>46</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IE8" s="13"/>
      <c r="IF8" s="13"/>
      <c r="IG8" s="13"/>
      <c r="IH8" s="13"/>
      <c r="II8" s="13"/>
    </row>
    <row r="9" spans="1:243" s="14" customFormat="1" ht="61.5" customHeight="1">
      <c r="A9" s="62" t="s">
        <v>7</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58</v>
      </c>
      <c r="N11" s="19" t="s">
        <v>24</v>
      </c>
      <c r="O11" s="19" t="s">
        <v>49</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47</v>
      </c>
      <c r="BC11" s="22" t="s">
        <v>31</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6</v>
      </c>
      <c r="N12" s="24">
        <v>8</v>
      </c>
      <c r="O12" s="24">
        <v>7</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8</v>
      </c>
      <c r="BB12" s="24">
        <v>9</v>
      </c>
      <c r="BC12" s="24">
        <v>10</v>
      </c>
      <c r="IE12" s="18"/>
      <c r="IF12" s="18"/>
      <c r="IG12" s="18"/>
      <c r="IH12" s="18"/>
      <c r="II12" s="18"/>
    </row>
    <row r="13" spans="1:243" s="17" customFormat="1" ht="215.25" customHeight="1">
      <c r="A13" s="23">
        <v>1</v>
      </c>
      <c r="B13" s="70" t="s">
        <v>53</v>
      </c>
      <c r="C13" s="61"/>
      <c r="D13" s="61"/>
      <c r="E13" s="61"/>
      <c r="F13" s="29"/>
      <c r="G13" s="30"/>
      <c r="H13" s="30"/>
      <c r="I13" s="29" t="s">
        <v>36</v>
      </c>
      <c r="J13" s="31">
        <f>IF(I13="Less(-)",-1,1)</f>
        <v>1</v>
      </c>
      <c r="K13" s="32" t="s">
        <v>37</v>
      </c>
      <c r="L13" s="32" t="s">
        <v>4</v>
      </c>
      <c r="M13" s="36"/>
      <c r="N13" s="30"/>
      <c r="O13" s="36"/>
      <c r="P13" s="33"/>
      <c r="Q13" s="30"/>
      <c r="R13" s="30"/>
      <c r="S13" s="33"/>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6"/>
      <c r="BB13" s="36"/>
      <c r="BC13" s="26"/>
      <c r="IA13" s="17">
        <v>1</v>
      </c>
      <c r="IB13" s="17" t="s">
        <v>53</v>
      </c>
      <c r="IE13" s="18"/>
      <c r="IF13" s="18"/>
      <c r="IG13" s="18"/>
      <c r="IH13" s="18"/>
      <c r="II13" s="18"/>
    </row>
    <row r="14" spans="1:243" s="27" customFormat="1" ht="66" customHeight="1">
      <c r="A14" s="25">
        <v>1.1</v>
      </c>
      <c r="B14" s="70" t="s">
        <v>54</v>
      </c>
      <c r="C14" s="60" t="s">
        <v>33</v>
      </c>
      <c r="D14" s="61">
        <v>1</v>
      </c>
      <c r="E14" s="61" t="s">
        <v>35</v>
      </c>
      <c r="F14" s="29"/>
      <c r="G14" s="30"/>
      <c r="H14" s="30"/>
      <c r="I14" s="29" t="s">
        <v>36</v>
      </c>
      <c r="J14" s="31">
        <f>IF(I14="Less(-)",-1,1)</f>
        <v>1</v>
      </c>
      <c r="K14" s="32" t="s">
        <v>37</v>
      </c>
      <c r="L14" s="32" t="s">
        <v>4</v>
      </c>
      <c r="M14" s="57"/>
      <c r="N14" s="30"/>
      <c r="O14" s="57"/>
      <c r="P14" s="33"/>
      <c r="Q14" s="30"/>
      <c r="R14" s="30"/>
      <c r="S14" s="33"/>
      <c r="T14" s="34"/>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6">
        <f>D14*M14</f>
        <v>0</v>
      </c>
      <c r="BB14" s="36">
        <f>BA14+(BA14*O14/100)</f>
        <v>0</v>
      </c>
      <c r="BC14" s="26" t="str">
        <f>SpellNumber(L14,BB14)</f>
        <v>INR Zero Only</v>
      </c>
      <c r="IA14" s="27">
        <v>1.1</v>
      </c>
      <c r="IB14" s="27" t="s">
        <v>54</v>
      </c>
      <c r="IC14" s="27" t="s">
        <v>33</v>
      </c>
      <c r="ID14" s="27">
        <v>1</v>
      </c>
      <c r="IE14" s="28" t="s">
        <v>35</v>
      </c>
      <c r="IF14" s="28" t="s">
        <v>32</v>
      </c>
      <c r="IG14" s="28" t="s">
        <v>33</v>
      </c>
      <c r="IH14" s="28">
        <v>10</v>
      </c>
      <c r="II14" s="28" t="s">
        <v>34</v>
      </c>
    </row>
    <row r="15" spans="1:243" s="27" customFormat="1" ht="65.25" customHeight="1">
      <c r="A15" s="25">
        <v>2</v>
      </c>
      <c r="B15" s="71" t="s">
        <v>55</v>
      </c>
      <c r="C15" s="61"/>
      <c r="D15" s="61"/>
      <c r="E15" s="61"/>
      <c r="F15" s="29"/>
      <c r="G15" s="30"/>
      <c r="H15" s="30"/>
      <c r="I15" s="29" t="s">
        <v>36</v>
      </c>
      <c r="J15" s="31">
        <f>IF(I15="Less(-)",-1,1)</f>
        <v>1</v>
      </c>
      <c r="K15" s="32" t="s">
        <v>37</v>
      </c>
      <c r="L15" s="32" t="s">
        <v>4</v>
      </c>
      <c r="M15" s="36"/>
      <c r="N15" s="30"/>
      <c r="O15" s="36"/>
      <c r="P15" s="33"/>
      <c r="Q15" s="30"/>
      <c r="R15" s="30"/>
      <c r="S15" s="33"/>
      <c r="T15" s="34"/>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6"/>
      <c r="BB15" s="36"/>
      <c r="BC15" s="26"/>
      <c r="IA15" s="27">
        <v>2</v>
      </c>
      <c r="IB15" s="27" t="s">
        <v>55</v>
      </c>
      <c r="IE15" s="28"/>
      <c r="IF15" s="28" t="s">
        <v>32</v>
      </c>
      <c r="IG15" s="28" t="s">
        <v>33</v>
      </c>
      <c r="IH15" s="28">
        <v>10</v>
      </c>
      <c r="II15" s="28" t="s">
        <v>34</v>
      </c>
    </row>
    <row r="16" spans="1:243" s="27" customFormat="1" ht="33" customHeight="1">
      <c r="A16" s="25">
        <v>3</v>
      </c>
      <c r="B16" s="71" t="s">
        <v>56</v>
      </c>
      <c r="C16" s="60" t="s">
        <v>50</v>
      </c>
      <c r="D16" s="61">
        <v>10</v>
      </c>
      <c r="E16" s="61" t="s">
        <v>57</v>
      </c>
      <c r="F16" s="29"/>
      <c r="G16" s="30"/>
      <c r="H16" s="30"/>
      <c r="I16" s="29" t="s">
        <v>36</v>
      </c>
      <c r="J16" s="31">
        <f>IF(I16="Less(-)",-1,1)</f>
        <v>1</v>
      </c>
      <c r="K16" s="32" t="s">
        <v>37</v>
      </c>
      <c r="L16" s="32" t="s">
        <v>4</v>
      </c>
      <c r="M16" s="57"/>
      <c r="N16" s="30"/>
      <c r="O16" s="57"/>
      <c r="P16" s="33"/>
      <c r="Q16" s="30"/>
      <c r="R16" s="30"/>
      <c r="S16" s="33"/>
      <c r="T16" s="34"/>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6">
        <f>D16*M16</f>
        <v>0</v>
      </c>
      <c r="BB16" s="36">
        <f>BA16+(BA16*O16/100)</f>
        <v>0</v>
      </c>
      <c r="BC16" s="26" t="str">
        <f>SpellNumber(L16,BB16)</f>
        <v>INR Zero Only</v>
      </c>
      <c r="IA16" s="27">
        <v>3</v>
      </c>
      <c r="IB16" s="27" t="s">
        <v>56</v>
      </c>
      <c r="IC16" s="27" t="s">
        <v>50</v>
      </c>
      <c r="ID16" s="27">
        <v>10</v>
      </c>
      <c r="IE16" s="28" t="s">
        <v>57</v>
      </c>
      <c r="IF16" s="28" t="s">
        <v>32</v>
      </c>
      <c r="IG16" s="28" t="s">
        <v>33</v>
      </c>
      <c r="IH16" s="28">
        <v>10</v>
      </c>
      <c r="II16" s="28" t="s">
        <v>34</v>
      </c>
    </row>
    <row r="17" spans="1:243" s="27" customFormat="1" ht="58.5" customHeight="1">
      <c r="A17" s="37" t="s">
        <v>39</v>
      </c>
      <c r="B17" s="38"/>
      <c r="C17" s="39"/>
      <c r="D17" s="40"/>
      <c r="E17" s="40"/>
      <c r="F17" s="40"/>
      <c r="G17" s="40"/>
      <c r="H17" s="41"/>
      <c r="I17" s="41"/>
      <c r="J17" s="41"/>
      <c r="K17" s="41"/>
      <c r="L17" s="42"/>
      <c r="BA17" s="43">
        <f>SUM(BA14:BA16)</f>
        <v>0</v>
      </c>
      <c r="BB17" s="43">
        <f>SUM(BB14:BB16)</f>
        <v>0</v>
      </c>
      <c r="BC17" s="26" t="str">
        <f>SpellNumber($E$2,BB17)</f>
        <v>INR Zero Only</v>
      </c>
      <c r="IE17" s="28">
        <v>4</v>
      </c>
      <c r="IF17" s="28" t="s">
        <v>38</v>
      </c>
      <c r="IG17" s="28" t="s">
        <v>40</v>
      </c>
      <c r="IH17" s="28">
        <v>10</v>
      </c>
      <c r="II17" s="28" t="s">
        <v>35</v>
      </c>
    </row>
    <row r="18" spans="1:243" s="52" customFormat="1" ht="54.75" customHeight="1" hidden="1">
      <c r="A18" s="38" t="s">
        <v>41</v>
      </c>
      <c r="B18" s="44"/>
      <c r="C18" s="45"/>
      <c r="D18" s="46"/>
      <c r="E18" s="58" t="s">
        <v>42</v>
      </c>
      <c r="F18" s="59"/>
      <c r="G18" s="47"/>
      <c r="H18" s="48"/>
      <c r="I18" s="48"/>
      <c r="J18" s="48"/>
      <c r="K18" s="49"/>
      <c r="L18" s="50"/>
      <c r="M18" s="51" t="s">
        <v>43</v>
      </c>
      <c r="O18" s="27"/>
      <c r="P18" s="27"/>
      <c r="Q18" s="27"/>
      <c r="R18" s="27"/>
      <c r="S18" s="27"/>
      <c r="BA18" s="53">
        <f>IF(ISBLANK(F18),0,IF(E18="Excess (+)",ROUND(BA17+(BA17*F18),2),IF(E18="Less (-)",ROUND(BA17+(BA17*F18*(-1)),2),0)))</f>
        <v>0</v>
      </c>
      <c r="BB18" s="54">
        <f>ROUND(BA18,0)</f>
        <v>0</v>
      </c>
      <c r="BC18" s="55" t="str">
        <f>SpellNumber(L18,BB18)</f>
        <v> Zero Only</v>
      </c>
      <c r="IE18" s="56"/>
      <c r="IF18" s="56"/>
      <c r="IG18" s="56"/>
      <c r="IH18" s="56"/>
      <c r="II18" s="56"/>
    </row>
    <row r="19" spans="1:243" s="52" customFormat="1" ht="43.5" customHeight="1">
      <c r="A19" s="37" t="s">
        <v>44</v>
      </c>
      <c r="B19" s="37"/>
      <c r="C19" s="63" t="str">
        <f>SpellNumber($E$2,BB17)</f>
        <v>INR Zero Only</v>
      </c>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IE19" s="56"/>
      <c r="IF19" s="56"/>
      <c r="IG19" s="56"/>
      <c r="IH19" s="56"/>
      <c r="II19" s="56"/>
    </row>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allowBlank="1" showInputMessage="1" showErrorMessage="1" promptTitle="Itemcode/Make" prompt="Please enter text" sqref="C14 C16">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6 M14 O14 O16">
      <formula1>0</formula1>
      <formula2>999999999999999</formula2>
    </dataValidation>
    <dataValidation type="list" allowBlank="1" showInputMessage="1" showErrorMessage="1" sqref="L14 L13 L16 L15">
      <formula1>"INR"</formula1>
    </dataValidation>
    <dataValidation type="decimal" allowBlank="1" showInputMessage="1" showErrorMessage="1" promptTitle="Quantity" prompt="Please enter the Quantity for this item. " errorTitle="Invalid Entry" error="Only Numeric Values are allowed. " sqref="C13 D13:D16 F13:F16 C15">
      <formula1>0</formula1>
      <formula2>999999999999999</formula2>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type="decimal" allowBlank="1" showErrorMessage="1" errorTitle="Invalid Entry" error="Only Numeric Values are allowed. " sqref="A14:A1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list" allowBlank="1" showErrorMessage="1" sqref="K13:K16">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61"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8" t="s">
        <v>45</v>
      </c>
      <c r="F6" s="68"/>
      <c r="G6" s="68"/>
      <c r="H6" s="68"/>
      <c r="I6" s="68"/>
      <c r="J6" s="68"/>
      <c r="K6" s="68"/>
    </row>
    <row r="7" spans="5:11" ht="15">
      <c r="E7" s="69"/>
      <c r="F7" s="69"/>
      <c r="G7" s="69"/>
      <c r="H7" s="69"/>
      <c r="I7" s="69"/>
      <c r="J7" s="69"/>
      <c r="K7" s="69"/>
    </row>
    <row r="8" spans="5:11" ht="15">
      <c r="E8" s="69"/>
      <c r="F8" s="69"/>
      <c r="G8" s="69"/>
      <c r="H8" s="69"/>
      <c r="I8" s="69"/>
      <c r="J8" s="69"/>
      <c r="K8" s="69"/>
    </row>
    <row r="9" spans="5:11" ht="15">
      <c r="E9" s="69"/>
      <c r="F9" s="69"/>
      <c r="G9" s="69"/>
      <c r="H9" s="69"/>
      <c r="I9" s="69"/>
      <c r="J9" s="69"/>
      <c r="K9" s="69"/>
    </row>
    <row r="10" spans="5:11" ht="15">
      <c r="E10" s="69"/>
      <c r="F10" s="69"/>
      <c r="G10" s="69"/>
      <c r="H10" s="69"/>
      <c r="I10" s="69"/>
      <c r="J10" s="69"/>
      <c r="K10" s="69"/>
    </row>
    <row r="11" spans="5:11" ht="15">
      <c r="E11" s="69"/>
      <c r="F11" s="69"/>
      <c r="G11" s="69"/>
      <c r="H11" s="69"/>
      <c r="I11" s="69"/>
      <c r="J11" s="69"/>
      <c r="K11" s="69"/>
    </row>
    <row r="12" spans="5:11" ht="15">
      <c r="E12" s="69"/>
      <c r="F12" s="69"/>
      <c r="G12" s="69"/>
      <c r="H12" s="69"/>
      <c r="I12" s="69"/>
      <c r="J12" s="69"/>
      <c r="K12" s="69"/>
    </row>
    <row r="13" spans="5:11" ht="15">
      <c r="E13" s="69"/>
      <c r="F13" s="69"/>
      <c r="G13" s="69"/>
      <c r="H13" s="69"/>
      <c r="I13" s="69"/>
      <c r="J13" s="69"/>
      <c r="K13" s="69"/>
    </row>
    <row r="14" spans="5:11" ht="15">
      <c r="E14" s="69"/>
      <c r="F14" s="69"/>
      <c r="G14" s="69"/>
      <c r="H14" s="69"/>
      <c r="I14" s="69"/>
      <c r="J14" s="69"/>
      <c r="K14" s="6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2020-01-16T12:40:18Z</cp:lastPrinted>
  <dcterms:created xsi:type="dcterms:W3CDTF">2009-01-30T06:42:42Z</dcterms:created>
  <dcterms:modified xsi:type="dcterms:W3CDTF">2020-01-25T10:30:19Z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