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<sst xmlns="http://schemas.openxmlformats.org/spreadsheetml/2006/main" count="189" uniqueCount="72">
  <si>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</si>
  <si>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</si>
  <si>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</si>
  <si>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</si>
  <si>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</si>
  <si>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</si>
  <si>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</si>
  <si>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</si>
  <si>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</si>
  <si>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</si>
  <si>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</si>
  <si>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</si>
  <si>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</si>
  <si>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</si>
  <si>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</si>
  <si>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</si>
  <si>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</si>
  <si>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</si>
  <si>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</si>
  <si>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</si>
  <si>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</si>
  <si>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</si>
  <si>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</si>
  <si>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</si>
  <si>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</si>
  <si>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</si>
  <si>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</si>
  <si>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</si>
  <si>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</si>
  <si>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</si>
  <si>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</si>
  <si>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</si>
  <si>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</si>
  <si>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</si>
  <si>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</si>
  <si>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</si>
  <si>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</si>
  <si>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</si>
  <si>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</si>
  <si>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</si>
  <si>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</si>
  <si>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</si>
  <si>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</si>
  <si>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</si>
  <si>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</si>
  <si>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</si>
  <si>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</si>
  <si>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</si>
  <si>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</si>
  <si>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</si>
  <si>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</si>
  <si>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</si>
  <si>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</si>
  <si>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t>item6</t>
  </si>
  <si>
    <t>Contract No:  &lt;IISER/EE-EO/19-20/MISC-08&gt;</t>
  </si>
  <si>
    <t>Name of Work: &lt;Modification in 4TL1 lab of Dr Anoop Ambili in AB-2 at IISER Mohali &gt;</t>
  </si>
  <si>
    <t>6 HP ( connected to AHU)</t>
  </si>
  <si>
    <t>With Following Assembly, Erection, Testing and Commissioning of Imported fittings Y-joints and headers etc</t>
  </si>
  <si>
    <t>Refrigerant Piping</t>
  </si>
  <si>
    <t>With Following interconnecting pipes one end expanded refrigerant copper pipe work for  Variable refrigerant volume units of following outer diameter, insulated with 19/13 mm thick XLPE closed cell electrometric nitrile rubber tubular insulation between each set of indoor &amp; outdoor units with outer mechanical protection of alluminum cladding for all exposed pipes as per specification.</t>
  </si>
  <si>
    <t>28.6 mm dia with 19mm thick nitrile rubber insulation</t>
  </si>
  <si>
    <t>19.1 mm dia with 13mm thick nitrile rubber insulation</t>
  </si>
  <si>
    <t>12.7 mm dia with 13mm thick nitrile rubber insulation</t>
  </si>
  <si>
    <t>9.5 mm dia with 13mm thick nitrile rubber insulation</t>
  </si>
  <si>
    <t>Instrumentation cable (copper armoured).</t>
  </si>
  <si>
    <t>4 x 16 sq.mm</t>
  </si>
  <si>
    <t>3 x 1.5 sq.mm</t>
  </si>
  <si>
    <t>Mtrs</t>
  </si>
  <si>
    <t>item7</t>
  </si>
  <si>
    <t>item8</t>
  </si>
  <si>
    <r>
      <t xml:space="preserve">BASIC RATE INCLUSIVE WITH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</si>
  <si>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Variable refrigerant volume modular type air-conditioning system suitable for cooling and heating by using all inverter driven capacity control compressors complete with indoor and outdoor units, COP at 100% should be minimum 3.5 at 35 C (AHRI Conditions)  with individual controller, electronic expansion valve and fittings etc. as per quantity given below including full charging of R-410A refrigerant gas( according to piping length), temperature remote control complete i/c powder coating complete as per specifications including lifting positioning, etc at all floors/heights.   (Make: SAMSUNG).</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</si>
</sst>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b/>
      <sz val="11"/>
      <color indexed="8"/>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11"/>
      <color rgb="FF000000"/>
      <name val="times new roman"/>
      <family val="1"/>
    </font>
    <font>
      <sz val="11"/>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4" fillId="0" borderId="13" xfId="59" applyNumberFormat="1" applyFont="1" applyFill="1" applyBorder="1" applyAlignment="1">
      <alignment horizontal="left" vertical="center" wrapText="1" readingOrder="1"/>
      <protection/>
    </xf>
    <xf numFmtId="0" fontId="62" fillId="0" borderId="20" xfId="0" applyFont="1" applyFill="1" applyBorder="1" applyAlignment="1">
      <alignment horizontal="center" vertical="center"/>
    </xf>
    <xf numFmtId="0" fontId="24" fillId="0" borderId="21" xfId="0" applyFont="1" applyFill="1" applyBorder="1" applyAlignment="1">
      <alignment horizontal="justify" vertical="top" wrapText="1"/>
    </xf>
    <xf numFmtId="0" fontId="24" fillId="0" borderId="21" xfId="0" applyFont="1" applyFill="1" applyBorder="1" applyAlignment="1">
      <alignment vertical="top" wrapText="1"/>
    </xf>
    <xf numFmtId="0" fontId="63" fillId="0" borderId="21" xfId="0" applyFont="1" applyFill="1" applyBorder="1" applyAlignment="1">
      <alignment vertical="top" wrapText="1"/>
    </xf>
    <xf numFmtId="0" fontId="64" fillId="0" borderId="21" xfId="0" applyFont="1" applyFill="1" applyBorder="1" applyAlignment="1">
      <alignment horizontal="justify" vertical="top" wrapText="1"/>
    </xf>
    <xf numFmtId="0" fontId="25" fillId="0" borderId="21" xfId="0" applyFont="1" applyFill="1" applyBorder="1" applyAlignment="1">
      <alignment horizontal="justify" vertical="top" wrapText="1"/>
    </xf>
    <xf numFmtId="0" fontId="24" fillId="0" borderId="21" xfId="0" applyFont="1" applyFill="1" applyBorder="1" applyAlignment="1">
      <alignment horizontal="justify" vertical="top"/>
    </xf>
    <xf numFmtId="0" fontId="24" fillId="0" borderId="21" xfId="0" applyFont="1" applyFill="1" applyBorder="1" applyAlignment="1">
      <alignment/>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7"/>
  <sheetViews>
    <sheetView showGridLines="0" view="pageBreakPreview" zoomScale="85" zoomScaleNormal="75" zoomScaleSheetLayoutView="85" zoomScalePageLayoutView="0" workbookViewId="0" topLeftCell="A1">
      <selection activeCell="B15" sqref="B15"/>
    </sheetView>
  </sheetViews>
  <sheetFormatPr defaultColWidth="9.140625" defaultRowHeight="15"/>
  <cols>
    <col min="1" max="1" width="14.28125" style="1" customWidth="1"/>
    <col min="2" max="2" width="66.421875" style="1" customWidth="1"/>
    <col min="3" max="3" width="10.28125" style="1" customWidth="1"/>
    <col min="4" max="4" width="12.421875" style="1" customWidth="1"/>
    <col min="5" max="5" width="9.0039062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2" t="s">
        <v>48</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55</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54</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93" customHeight="1">
      <c r="A8" s="11" t="s">
        <v>46</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7</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22.25" customHeight="1">
      <c r="A11" s="16" t="s">
        <v>14</v>
      </c>
      <c r="B11" s="19" t="s">
        <v>15</v>
      </c>
      <c r="C11" s="19" t="s">
        <v>16</v>
      </c>
      <c r="D11" s="19" t="s">
        <v>17</v>
      </c>
      <c r="E11" s="19" t="s">
        <v>18</v>
      </c>
      <c r="F11" s="19" t="s">
        <v>19</v>
      </c>
      <c r="G11" s="19"/>
      <c r="H11" s="19"/>
      <c r="I11" s="19" t="s">
        <v>20</v>
      </c>
      <c r="J11" s="19" t="s">
        <v>21</v>
      </c>
      <c r="K11" s="19" t="s">
        <v>22</v>
      </c>
      <c r="L11" s="19" t="s">
        <v>23</v>
      </c>
      <c r="M11" s="20" t="s">
        <v>70</v>
      </c>
      <c r="N11" s="19" t="s">
        <v>24</v>
      </c>
      <c r="O11" s="19" t="s">
        <v>49</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47</v>
      </c>
      <c r="BC11" s="22" t="s">
        <v>31</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6</v>
      </c>
      <c r="N12" s="24">
        <v>8</v>
      </c>
      <c r="O12" s="24">
        <v>7</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7</v>
      </c>
      <c r="BB12" s="24">
        <v>8</v>
      </c>
      <c r="BC12" s="24">
        <v>9</v>
      </c>
      <c r="IE12" s="18"/>
      <c r="IF12" s="18"/>
      <c r="IG12" s="18"/>
      <c r="IH12" s="18"/>
      <c r="II12" s="18"/>
    </row>
    <row r="13" spans="1:243" s="27" customFormat="1" ht="151.5" customHeight="1">
      <c r="A13" s="25">
        <v>1</v>
      </c>
      <c r="B13" s="62" t="s">
        <v>71</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IA13" s="27">
        <v>1</v>
      </c>
      <c r="IB13" s="27" t="s">
        <v>71</v>
      </c>
      <c r="IE13" s="28"/>
      <c r="IF13" s="28" t="s">
        <v>32</v>
      </c>
      <c r="IG13" s="28" t="s">
        <v>33</v>
      </c>
      <c r="IH13" s="28">
        <v>10</v>
      </c>
      <c r="II13" s="28" t="s">
        <v>34</v>
      </c>
    </row>
    <row r="14" spans="1:243" s="27" customFormat="1" ht="16.5">
      <c r="A14" s="25">
        <v>1.1</v>
      </c>
      <c r="B14" s="63" t="s">
        <v>56</v>
      </c>
      <c r="C14" s="60" t="s">
        <v>33</v>
      </c>
      <c r="D14" s="61">
        <v>1</v>
      </c>
      <c r="E14" s="61" t="s">
        <v>35</v>
      </c>
      <c r="F14" s="29"/>
      <c r="G14" s="30"/>
      <c r="H14" s="30"/>
      <c r="I14" s="29" t="s">
        <v>36</v>
      </c>
      <c r="J14" s="31">
        <f>IF(I14="Less(-)",-1,1)</f>
        <v>1</v>
      </c>
      <c r="K14" s="32" t="s">
        <v>37</v>
      </c>
      <c r="L14" s="32" t="s">
        <v>4</v>
      </c>
      <c r="M14" s="57"/>
      <c r="N14" s="30"/>
      <c r="O14" s="57"/>
      <c r="P14" s="33"/>
      <c r="Q14" s="30"/>
      <c r="R14" s="30"/>
      <c r="S14" s="33"/>
      <c r="T14" s="34"/>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6">
        <f>D14*M14</f>
        <v>0</v>
      </c>
      <c r="BB14" s="36">
        <f>BA14+(BA14*O14/100)</f>
        <v>0</v>
      </c>
      <c r="BC14" s="26" t="str">
        <f>SpellNumber(L14,BB14)</f>
        <v>INR Zero Only</v>
      </c>
      <c r="IA14" s="27">
        <v>1.1</v>
      </c>
      <c r="IB14" s="27" t="s">
        <v>56</v>
      </c>
      <c r="IC14" s="27" t="s">
        <v>33</v>
      </c>
      <c r="ID14" s="27">
        <v>1</v>
      </c>
      <c r="IE14" s="28" t="s">
        <v>35</v>
      </c>
      <c r="IF14" s="28" t="s">
        <v>32</v>
      </c>
      <c r="IG14" s="28" t="s">
        <v>33</v>
      </c>
      <c r="IH14" s="28">
        <v>10</v>
      </c>
      <c r="II14" s="28" t="s">
        <v>34</v>
      </c>
    </row>
    <row r="15" spans="1:243" s="27" customFormat="1" ht="40.5" customHeight="1">
      <c r="A15" s="25">
        <v>2</v>
      </c>
      <c r="B15" s="62" t="s">
        <v>57</v>
      </c>
      <c r="C15" s="60" t="s">
        <v>50</v>
      </c>
      <c r="D15" s="61">
        <v>2</v>
      </c>
      <c r="E15" s="61" t="s">
        <v>35</v>
      </c>
      <c r="F15" s="29"/>
      <c r="G15" s="30"/>
      <c r="H15" s="30"/>
      <c r="I15" s="29" t="s">
        <v>36</v>
      </c>
      <c r="J15" s="31">
        <f>IF(I15="Less(-)",-1,1)</f>
        <v>1</v>
      </c>
      <c r="K15" s="32" t="s">
        <v>37</v>
      </c>
      <c r="L15" s="32" t="s">
        <v>4</v>
      </c>
      <c r="M15" s="57"/>
      <c r="N15" s="30"/>
      <c r="O15" s="57"/>
      <c r="P15" s="33"/>
      <c r="Q15" s="30"/>
      <c r="R15" s="30"/>
      <c r="S15" s="33"/>
      <c r="T15" s="34"/>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6">
        <f>D15*M15</f>
        <v>0</v>
      </c>
      <c r="BB15" s="36">
        <f>BA15+(BA15*O15/100)</f>
        <v>0</v>
      </c>
      <c r="BC15" s="26" t="str">
        <f>SpellNumber(L15,BB15)</f>
        <v>INR Zero Only</v>
      </c>
      <c r="IA15" s="27">
        <v>2</v>
      </c>
      <c r="IB15" s="27" t="s">
        <v>57</v>
      </c>
      <c r="IC15" s="27" t="s">
        <v>50</v>
      </c>
      <c r="ID15" s="27">
        <v>2</v>
      </c>
      <c r="IE15" s="28" t="s">
        <v>35</v>
      </c>
      <c r="IF15" s="28" t="s">
        <v>32</v>
      </c>
      <c r="IG15" s="28" t="s">
        <v>33</v>
      </c>
      <c r="IH15" s="28">
        <v>10</v>
      </c>
      <c r="II15" s="28" t="s">
        <v>34</v>
      </c>
    </row>
    <row r="16" spans="1:243" s="27" customFormat="1" ht="16.5">
      <c r="A16" s="25">
        <v>3</v>
      </c>
      <c r="B16" s="64" t="s">
        <v>58</v>
      </c>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IA16" s="27">
        <v>3</v>
      </c>
      <c r="IB16" s="27" t="s">
        <v>58</v>
      </c>
      <c r="IE16" s="28"/>
      <c r="IF16" s="28" t="s">
        <v>32</v>
      </c>
      <c r="IG16" s="28" t="s">
        <v>33</v>
      </c>
      <c r="IH16" s="28">
        <v>10</v>
      </c>
      <c r="II16" s="28" t="s">
        <v>34</v>
      </c>
    </row>
    <row r="17" spans="1:243" s="27" customFormat="1" ht="105.75" customHeight="1">
      <c r="A17" s="25">
        <v>3.1</v>
      </c>
      <c r="B17" s="65" t="s">
        <v>59</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IA17" s="27">
        <v>3.1</v>
      </c>
      <c r="IB17" s="27" t="s">
        <v>59</v>
      </c>
      <c r="IE17" s="28"/>
      <c r="IF17" s="28"/>
      <c r="IG17" s="28"/>
      <c r="IH17" s="28"/>
      <c r="II17" s="28"/>
    </row>
    <row r="18" spans="1:243" s="27" customFormat="1" ht="26.25" customHeight="1">
      <c r="A18" s="25">
        <v>3.2</v>
      </c>
      <c r="B18" s="65" t="s">
        <v>60</v>
      </c>
      <c r="C18" s="60" t="s">
        <v>51</v>
      </c>
      <c r="D18" s="61">
        <v>15</v>
      </c>
      <c r="E18" s="61" t="s">
        <v>67</v>
      </c>
      <c r="F18" s="29"/>
      <c r="G18" s="30"/>
      <c r="H18" s="30"/>
      <c r="I18" s="29" t="s">
        <v>36</v>
      </c>
      <c r="J18" s="31">
        <f>IF(I18="Less(-)",-1,1)</f>
        <v>1</v>
      </c>
      <c r="K18" s="32" t="s">
        <v>37</v>
      </c>
      <c r="L18" s="32" t="s">
        <v>4</v>
      </c>
      <c r="M18" s="57"/>
      <c r="N18" s="30"/>
      <c r="O18" s="57"/>
      <c r="P18" s="33"/>
      <c r="Q18" s="30"/>
      <c r="R18" s="30"/>
      <c r="S18" s="33"/>
      <c r="T18" s="34"/>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6">
        <f>D18*M18</f>
        <v>0</v>
      </c>
      <c r="BB18" s="36">
        <f>BA18+(BA18*O18/100)</f>
        <v>0</v>
      </c>
      <c r="BC18" s="26" t="str">
        <f>SpellNumber(L18,BB18)</f>
        <v>INR Zero Only</v>
      </c>
      <c r="IA18" s="27">
        <v>3.2</v>
      </c>
      <c r="IB18" s="27" t="s">
        <v>60</v>
      </c>
      <c r="IC18" s="27" t="s">
        <v>51</v>
      </c>
      <c r="ID18" s="27">
        <v>15</v>
      </c>
      <c r="IE18" s="28" t="s">
        <v>67</v>
      </c>
      <c r="IF18" s="28"/>
      <c r="IG18" s="28"/>
      <c r="IH18" s="28"/>
      <c r="II18" s="28"/>
    </row>
    <row r="19" spans="1:243" s="27" customFormat="1" ht="35.25" customHeight="1">
      <c r="A19" s="25">
        <v>3.3</v>
      </c>
      <c r="B19" s="65" t="s">
        <v>61</v>
      </c>
      <c r="C19" s="60" t="s">
        <v>52</v>
      </c>
      <c r="D19" s="61">
        <v>15</v>
      </c>
      <c r="E19" s="61" t="s">
        <v>67</v>
      </c>
      <c r="F19" s="29"/>
      <c r="G19" s="30"/>
      <c r="H19" s="30"/>
      <c r="I19" s="29" t="s">
        <v>36</v>
      </c>
      <c r="J19" s="31">
        <f>IF(I19="Less(-)",-1,1)</f>
        <v>1</v>
      </c>
      <c r="K19" s="32" t="s">
        <v>37</v>
      </c>
      <c r="L19" s="32" t="s">
        <v>4</v>
      </c>
      <c r="M19" s="57"/>
      <c r="N19" s="30"/>
      <c r="O19" s="57"/>
      <c r="P19" s="33"/>
      <c r="Q19" s="30"/>
      <c r="R19" s="30"/>
      <c r="S19" s="33"/>
      <c r="T19" s="34"/>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6">
        <f>D19*M19</f>
        <v>0</v>
      </c>
      <c r="BB19" s="36">
        <f>BA19+(BA19*O19/100)</f>
        <v>0</v>
      </c>
      <c r="BC19" s="26" t="str">
        <f>SpellNumber(L19,BB19)</f>
        <v>INR Zero Only</v>
      </c>
      <c r="IA19" s="27">
        <v>3.3</v>
      </c>
      <c r="IB19" s="27" t="s">
        <v>61</v>
      </c>
      <c r="IC19" s="27" t="s">
        <v>52</v>
      </c>
      <c r="ID19" s="27">
        <v>15</v>
      </c>
      <c r="IE19" s="28" t="s">
        <v>67</v>
      </c>
      <c r="IF19" s="28"/>
      <c r="IG19" s="28"/>
      <c r="IH19" s="28"/>
      <c r="II19" s="28"/>
    </row>
    <row r="20" spans="1:243" s="27" customFormat="1" ht="26.25" customHeight="1">
      <c r="A20" s="25">
        <v>3.4</v>
      </c>
      <c r="B20" s="65" t="s">
        <v>62</v>
      </c>
      <c r="C20" s="60" t="s">
        <v>40</v>
      </c>
      <c r="D20" s="61">
        <v>15</v>
      </c>
      <c r="E20" s="61" t="s">
        <v>67</v>
      </c>
      <c r="F20" s="29"/>
      <c r="G20" s="30"/>
      <c r="H20" s="30"/>
      <c r="I20" s="29" t="s">
        <v>36</v>
      </c>
      <c r="J20" s="31">
        <f>IF(I20="Less(-)",-1,1)</f>
        <v>1</v>
      </c>
      <c r="K20" s="32" t="s">
        <v>37</v>
      </c>
      <c r="L20" s="32" t="s">
        <v>4</v>
      </c>
      <c r="M20" s="57"/>
      <c r="N20" s="30"/>
      <c r="O20" s="57"/>
      <c r="P20" s="33"/>
      <c r="Q20" s="30"/>
      <c r="R20" s="30"/>
      <c r="S20" s="33"/>
      <c r="T20" s="34"/>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6">
        <f>D20*M20</f>
        <v>0</v>
      </c>
      <c r="BB20" s="36">
        <f>BA20+(BA20*O20/100)</f>
        <v>0</v>
      </c>
      <c r="BC20" s="26" t="str">
        <f>SpellNumber(L20,BB20)</f>
        <v>INR Zero Only</v>
      </c>
      <c r="IA20" s="27">
        <v>3.4</v>
      </c>
      <c r="IB20" s="27" t="s">
        <v>62</v>
      </c>
      <c r="IC20" s="27" t="s">
        <v>40</v>
      </c>
      <c r="ID20" s="27">
        <v>15</v>
      </c>
      <c r="IE20" s="28" t="s">
        <v>67</v>
      </c>
      <c r="IF20" s="28"/>
      <c r="IG20" s="28"/>
      <c r="IH20" s="28"/>
      <c r="II20" s="28"/>
    </row>
    <row r="21" spans="1:243" s="27" customFormat="1" ht="25.5" customHeight="1">
      <c r="A21" s="25">
        <v>3.5</v>
      </c>
      <c r="B21" s="65" t="s">
        <v>63</v>
      </c>
      <c r="C21" s="60" t="s">
        <v>53</v>
      </c>
      <c r="D21" s="61">
        <v>15</v>
      </c>
      <c r="E21" s="61" t="s">
        <v>67</v>
      </c>
      <c r="F21" s="29"/>
      <c r="G21" s="30"/>
      <c r="H21" s="30"/>
      <c r="I21" s="29" t="s">
        <v>36</v>
      </c>
      <c r="J21" s="31">
        <f>IF(I21="Less(-)",-1,1)</f>
        <v>1</v>
      </c>
      <c r="K21" s="32" t="s">
        <v>37</v>
      </c>
      <c r="L21" s="32" t="s">
        <v>4</v>
      </c>
      <c r="M21" s="57"/>
      <c r="N21" s="30"/>
      <c r="O21" s="57"/>
      <c r="P21" s="33"/>
      <c r="Q21" s="30"/>
      <c r="R21" s="30"/>
      <c r="S21" s="33"/>
      <c r="T21" s="34"/>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6">
        <f>D21*M21</f>
        <v>0</v>
      </c>
      <c r="BB21" s="36">
        <f>BA21+(BA21*O21/100)</f>
        <v>0</v>
      </c>
      <c r="BC21" s="26" t="str">
        <f>SpellNumber(L21,BB21)</f>
        <v>INR Zero Only</v>
      </c>
      <c r="IA21" s="27">
        <v>3.5</v>
      </c>
      <c r="IB21" s="27" t="s">
        <v>63</v>
      </c>
      <c r="IC21" s="27" t="s">
        <v>53</v>
      </c>
      <c r="ID21" s="27">
        <v>15</v>
      </c>
      <c r="IE21" s="28" t="s">
        <v>67</v>
      </c>
      <c r="IF21" s="28"/>
      <c r="IG21" s="28"/>
      <c r="IH21" s="28"/>
      <c r="II21" s="28"/>
    </row>
    <row r="22" spans="1:243" s="27" customFormat="1" ht="25.5" customHeight="1">
      <c r="A22" s="25">
        <v>4</v>
      </c>
      <c r="B22" s="66" t="s">
        <v>64</v>
      </c>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IA22" s="27">
        <v>4</v>
      </c>
      <c r="IB22" s="27" t="s">
        <v>64</v>
      </c>
      <c r="IE22" s="28"/>
      <c r="IF22" s="28"/>
      <c r="IG22" s="28"/>
      <c r="IH22" s="28"/>
      <c r="II22" s="28"/>
    </row>
    <row r="23" spans="1:243" s="27" customFormat="1" ht="26.25" customHeight="1">
      <c r="A23" s="25">
        <v>4.1</v>
      </c>
      <c r="B23" s="67" t="s">
        <v>65</v>
      </c>
      <c r="C23" s="60" t="s">
        <v>68</v>
      </c>
      <c r="D23" s="61">
        <v>20</v>
      </c>
      <c r="E23" s="61" t="s">
        <v>67</v>
      </c>
      <c r="F23" s="29"/>
      <c r="G23" s="30"/>
      <c r="H23" s="30"/>
      <c r="I23" s="29" t="s">
        <v>36</v>
      </c>
      <c r="J23" s="31">
        <f>IF(I23="Less(-)",-1,1)</f>
        <v>1</v>
      </c>
      <c r="K23" s="32" t="s">
        <v>37</v>
      </c>
      <c r="L23" s="32" t="s">
        <v>4</v>
      </c>
      <c r="M23" s="57"/>
      <c r="N23" s="30"/>
      <c r="O23" s="57"/>
      <c r="P23" s="33"/>
      <c r="Q23" s="30"/>
      <c r="R23" s="30"/>
      <c r="S23" s="33"/>
      <c r="T23" s="34"/>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6">
        <f>D23*M23</f>
        <v>0</v>
      </c>
      <c r="BB23" s="36">
        <f>BA23+(BA23*O23/100)</f>
        <v>0</v>
      </c>
      <c r="BC23" s="26" t="str">
        <f>SpellNumber(L23,BB23)</f>
        <v>INR Zero Only</v>
      </c>
      <c r="IA23" s="27">
        <v>4.1</v>
      </c>
      <c r="IB23" s="27" t="s">
        <v>65</v>
      </c>
      <c r="IC23" s="27" t="s">
        <v>68</v>
      </c>
      <c r="ID23" s="27">
        <v>20</v>
      </c>
      <c r="IE23" s="28" t="s">
        <v>67</v>
      </c>
      <c r="IF23" s="28"/>
      <c r="IG23" s="28"/>
      <c r="IH23" s="28"/>
      <c r="II23" s="28"/>
    </row>
    <row r="24" spans="1:243" s="27" customFormat="1" ht="27.75" customHeight="1">
      <c r="A24" s="25">
        <v>4.2</v>
      </c>
      <c r="B24" s="68" t="s">
        <v>66</v>
      </c>
      <c r="C24" s="60" t="s">
        <v>69</v>
      </c>
      <c r="D24" s="61">
        <v>25</v>
      </c>
      <c r="E24" s="61" t="s">
        <v>67</v>
      </c>
      <c r="F24" s="29"/>
      <c r="G24" s="30"/>
      <c r="H24" s="30"/>
      <c r="I24" s="29" t="s">
        <v>36</v>
      </c>
      <c r="J24" s="31">
        <f>IF(I24="Less(-)",-1,1)</f>
        <v>1</v>
      </c>
      <c r="K24" s="32" t="s">
        <v>37</v>
      </c>
      <c r="L24" s="32" t="s">
        <v>4</v>
      </c>
      <c r="M24" s="57"/>
      <c r="N24" s="30"/>
      <c r="O24" s="57"/>
      <c r="P24" s="33"/>
      <c r="Q24" s="30"/>
      <c r="R24" s="30"/>
      <c r="S24" s="33"/>
      <c r="T24" s="34"/>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6">
        <f>D24*M24</f>
        <v>0</v>
      </c>
      <c r="BB24" s="36">
        <f>BA24+(BA24*O24/100)</f>
        <v>0</v>
      </c>
      <c r="BC24" s="26" t="str">
        <f>SpellNumber(L24,BB24)</f>
        <v>INR Zero Only</v>
      </c>
      <c r="IA24" s="27">
        <v>4.2</v>
      </c>
      <c r="IB24" s="27" t="s">
        <v>66</v>
      </c>
      <c r="IC24" s="27" t="s">
        <v>69</v>
      </c>
      <c r="ID24" s="27">
        <v>25</v>
      </c>
      <c r="IE24" s="28" t="s">
        <v>67</v>
      </c>
      <c r="IF24" s="28"/>
      <c r="IG24" s="28"/>
      <c r="IH24" s="28"/>
      <c r="II24" s="28"/>
    </row>
    <row r="25" spans="1:243" s="27" customFormat="1" ht="58.5" customHeight="1">
      <c r="A25" s="37" t="s">
        <v>39</v>
      </c>
      <c r="B25" s="38"/>
      <c r="C25" s="39"/>
      <c r="D25" s="40"/>
      <c r="E25" s="40"/>
      <c r="F25" s="40"/>
      <c r="G25" s="40"/>
      <c r="H25" s="41"/>
      <c r="I25" s="41"/>
      <c r="J25" s="41"/>
      <c r="K25" s="41"/>
      <c r="L25" s="42"/>
      <c r="BA25" s="43">
        <f>SUM(BA14:BA24)</f>
        <v>0</v>
      </c>
      <c r="BB25" s="43">
        <f>SUM(BB14:BB24)</f>
        <v>0</v>
      </c>
      <c r="BC25" s="26" t="str">
        <f>SpellNumber($E$2,BB25)</f>
        <v>INR Zero Only</v>
      </c>
      <c r="IE25" s="28">
        <v>4</v>
      </c>
      <c r="IF25" s="28" t="s">
        <v>38</v>
      </c>
      <c r="IG25" s="28" t="s">
        <v>40</v>
      </c>
      <c r="IH25" s="28">
        <v>10</v>
      </c>
      <c r="II25" s="28" t="s">
        <v>35</v>
      </c>
    </row>
    <row r="26" spans="1:243" s="52" customFormat="1" ht="54.75" customHeight="1" hidden="1">
      <c r="A26" s="38" t="s">
        <v>41</v>
      </c>
      <c r="B26" s="44"/>
      <c r="C26" s="45"/>
      <c r="D26" s="46"/>
      <c r="E26" s="58" t="s">
        <v>42</v>
      </c>
      <c r="F26" s="59"/>
      <c r="G26" s="47"/>
      <c r="H26" s="48"/>
      <c r="I26" s="48"/>
      <c r="J26" s="48"/>
      <c r="K26" s="49"/>
      <c r="L26" s="50"/>
      <c r="M26" s="51" t="s">
        <v>43</v>
      </c>
      <c r="O26" s="27"/>
      <c r="P26" s="27"/>
      <c r="Q26" s="27"/>
      <c r="R26" s="27"/>
      <c r="S26" s="27"/>
      <c r="BA26" s="53">
        <f>IF(ISBLANK(F26),0,IF(E26="Excess (+)",ROUND(BA25+(BA25*F26),2),IF(E26="Less (-)",ROUND(BA25+(BA25*F26*(-1)),2),0)))</f>
        <v>0</v>
      </c>
      <c r="BB26" s="54">
        <f>ROUND(BA26,0)</f>
        <v>0</v>
      </c>
      <c r="BC26" s="55" t="str">
        <f>SpellNumber(L26,BB26)</f>
        <v> Zero Only</v>
      </c>
      <c r="IE26" s="56"/>
      <c r="IF26" s="56"/>
      <c r="IG26" s="56"/>
      <c r="IH26" s="56"/>
      <c r="II26" s="56"/>
    </row>
    <row r="27" spans="1:243" s="52" customFormat="1" ht="43.5" customHeight="1">
      <c r="A27" s="37" t="s">
        <v>44</v>
      </c>
      <c r="B27" s="37"/>
      <c r="C27" s="70" t="str">
        <f>SpellNumber($E$2,BB25)</f>
        <v>INR Zero Only</v>
      </c>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IE27" s="56"/>
      <c r="IF27" s="56"/>
      <c r="IG27" s="56"/>
      <c r="IH27" s="56"/>
      <c r="II27" s="56"/>
    </row>
  </sheetData>
  <sheetProtection password="E491" sheet="1"/>
  <mergeCells count="8">
    <mergeCell ref="A9:BC9"/>
    <mergeCell ref="C27:BC2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6">
      <formula1>"Select,Option C1,Option D1"</formula1>
      <formula2>0</formula2>
    </dataValidation>
    <dataValidation allowBlank="1" showInputMessage="1" showErrorMessage="1" promptTitle="Itemcode/Make" prompt="Please enter text" sqref="C23:C24 C18:C21 C14:C15">
      <formula1>0</formula1>
      <formula2>0</formula2>
    </dataValidation>
    <dataValidation type="decimal" allowBlank="1" showInputMessage="1" showErrorMessage="1" promptTitle="Quantity" prompt="Please enter the Quantity for this item. " errorTitle="Invalid Entry" error="Only Numeric Values are allowed. " sqref="M16:BC17 D23:D24 F23:F24 C13 E13 M13:BC13 C16:C17 E16:E17 D13:D21 F13:F21 G13:K13 G16:K17 C22:K22 M22:BC22">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23:O24 O14:O15 M18:M21 M14:M15 O18:O21 M23:M24">
      <formula1>0</formula1>
      <formula2>999999999999999</formula2>
    </dataValidation>
    <dataValidation type="list" allowBlank="1" showInputMessage="1" showErrorMessage="1" sqref="L21 L15 L20 L22 L13 L14 L16 L17 L18 L19 L24 L23">
      <formula1>"INR"</formula1>
    </dataValidation>
    <dataValidation allowBlank="1" showInputMessage="1" showErrorMessage="1" promptTitle="Addition / Deduction" prompt="Please Choose the correct One" sqref="J14:J15 J18:J21 J23:J24">
      <formula1>0</formula1>
      <formula2>0</formula2>
    </dataValidation>
    <dataValidation type="list" showErrorMessage="1" sqref="I14:I15 I18:I21 I23:I24">
      <formula1>"Excess(+),Less(-)"</formula1>
      <formula2>0</formula2>
    </dataValidation>
    <dataValidation type="decimal" allowBlank="1" showErrorMessage="1" errorTitle="Invalid Entry" error="Only Numeric Values are allowed. " sqref="A13:A2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4:N15 N18:N21 N23:N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R18:R21 R23: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Q18:Q21 Q23:Q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5 G18:H21 G23:H24">
      <formula1>0</formula1>
      <formula2>999999999999999</formula2>
    </dataValidation>
    <dataValidation allowBlank="1" showInputMessage="1" showErrorMessage="1" promptTitle="Units" prompt="Please enter Units in text" sqref="E14:E15 E18:E21 E23:E24">
      <formula1>0</formula1>
      <formula2>0</formula2>
    </dataValidation>
    <dataValidation type="list" allowBlank="1" showErrorMessage="1" sqref="K14:K15 K18:K21 K23:K24">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portrait" paperSize="9" scale="48"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45</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2020-01-16T12:40:18Z</cp:lastPrinted>
  <dcterms:created xsi:type="dcterms:W3CDTF">2009-01-30T06:42:42Z</dcterms:created>
  <dcterms:modified xsi:type="dcterms:W3CDTF">2020-01-23T13:02:28Z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