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5600" windowHeight="801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'BoQ1'!$1:$39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<sst xmlns="http://schemas.openxmlformats.org/spreadsheetml/2006/main" count="241" uniqueCount="92">
  <si>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</si>
  <si>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</si>
  <si>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</si>
  <si>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</si>
  <si>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</si>
  <si>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</si>
  <si>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</si>
  <si>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</si>
  <si>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</si>
  <si>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</si>
  <si>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</si>
  <si>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</si>
  <si>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</si>
  <si>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</si>
  <si>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</si>
  <si>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</si>
  <si>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</si>
  <si>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</si>
  <si>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</si>
  <si>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</si>
  <si>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</si>
  <si>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</si>
  <si>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</si>
  <si>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</si>
  <si>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</si>
  <si>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</si>
  <si>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</si>
  <si>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</si>
  <si>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</si>
  <si>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</si>
  <si>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</si>
  <si>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</si>
  <si>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</si>
  <si>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</si>
  <si>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</si>
  <si>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</si>
  <si>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</si>
  <si>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</si>
  <si>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</si>
  <si>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</si>
  <si>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</si>
  <si>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</si>
  <si>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</si>
  <si>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</si>
  <si>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</si>
  <si>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</si>
  <si>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</si>
  <si>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item2</t>
  </si>
  <si>
    <t>INR Zero Only</t>
  </si>
  <si>
    <t>GST(%)</t>
  </si>
  <si>
    <t>item3</t>
  </si>
  <si>
    <t>item4</t>
  </si>
  <si>
    <t>item6</t>
  </si>
  <si>
    <t>item7</t>
  </si>
  <si>
    <t>kg</t>
  </si>
  <si>
    <t>sqm</t>
  </si>
  <si>
    <t>Size of Tile 600x600 mm</t>
  </si>
  <si>
    <t>item8</t>
  </si>
  <si>
    <t>item9</t>
  </si>
  <si>
    <t>item10</t>
  </si>
  <si>
    <t>item11</t>
  </si>
  <si>
    <t>item12</t>
  </si>
  <si>
    <t>item13</t>
  </si>
  <si>
    <t>cum</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</si>
  <si>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3.3kg/sqm including grouting the joints with white cement and matching pigments etc., complete.</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</si>
  <si>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</si>
  <si>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</si>
  <si>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All kinds of soil</t>
  </si>
  <si>
    <t>Providing and laying in position cement concrete of specified grade excluding the cost of centering and shuttering - All work up to plinth level :</t>
  </si>
  <si>
    <t>1:4:8 (1 Cement : 4 coarse sand (zone-III) : 8 graded stone
aggregate 40 mm nominal size)</t>
  </si>
  <si>
    <t>1:1.5:3 (1 cement : 1.5 coarse sand (zone-III): 3 graded stone
aggregate 20 mm nominal size)</t>
  </si>
  <si>
    <t>Centering and shuttering including strutting, propping etc. and removal of form for :</t>
  </si>
  <si>
    <t>Walls (any thickness) including attached pilasters, butteresses, plinth and string courses etc.</t>
  </si>
  <si>
    <t>Steel reinforcement for R.C.C. work including straightening, cutting, bending, placing in position and binding all complete upto plinth level.</t>
  </si>
  <si>
    <t>Thermo-Mechanically Treated bars of grade Fe-500D or more.</t>
  </si>
  <si>
    <t>Half brick masonry with common burnt clay F.P.S. (non modular) bricks
of class designation 7.5 in foundations and plinth in :</t>
  </si>
  <si>
    <t>Cement mortar 1:3 (1 cement : 3 coarse sand)</t>
  </si>
  <si>
    <t>18 mm thick</t>
  </si>
  <si>
    <t>Demolishing cement concrete manually/ by mechanical means including disposal of material within 50 metres lead as per direction of Engineer - in - charge.</t>
  </si>
  <si>
    <t>For thickness of tiles 10 mm to 25 mm</t>
  </si>
  <si>
    <r>
      <t xml:space="preserve">Supply and installation of </t>
    </r>
    <r>
      <rPr>
        <b/>
        <sz val="18"/>
        <rFont val="Times New Roman"/>
        <family val="1"/>
      </rPr>
      <t xml:space="preserve">External Thermal </t>
    </r>
    <r>
      <rPr>
        <sz val="18"/>
        <rFont val="Times New Roman"/>
        <family val="1"/>
      </rPr>
      <t xml:space="preserve">insulation with </t>
    </r>
    <r>
      <rPr>
        <b/>
        <sz val="18"/>
        <rFont val="Times New Roman"/>
        <family val="1"/>
      </rPr>
      <t>cross linked nitrile rubber class O</t>
    </r>
    <r>
      <rPr>
        <sz val="18"/>
        <rFont val="Times New Roman"/>
        <family val="1"/>
      </rPr>
      <t xml:space="preserve"> as per the approved specifications.  Quoted price shall be inclusive of adhesive, tapes as per specification.</t>
    </r>
  </si>
  <si>
    <t>Inside the building</t>
  </si>
  <si>
    <t>13 mm thick insulation  on wall with SR sollution all complete</t>
  </si>
  <si>
    <t>P/f of 25 mm thick neuprene rubber on wall with SR sollution all complete</t>
  </si>
  <si>
    <t>Aluminium reinforcement for R.C.C. work including straightening, cutting, bending, placing in position and binding all complete upto plinth level.</t>
  </si>
  <si>
    <t>Name of Work: &lt;Site preparation for a diluting fridge with very high field magnet at IISER Mohali &gt;</t>
  </si>
  <si>
    <t>Contract No:  &lt;IISER/EE-EO/ESTIMATE-P/19-20/02</t>
  </si>
  <si>
    <t>Providing and laying in position specified grade of reinforced cement concrete, excluding the cost of centering, shuttering, finishing and reinforcement - All work up to plinth level :</t>
  </si>
  <si>
    <t>Providing and fixing in wall lining flat pressed three layer (medium density) particle board or graded wood Pre-laminated one side decorative lamination and other side balancing lamination Grade I, Type II, IS : 12823 marked, including priming coat on unexposed arrangement and screws etc. complete :</t>
  </si>
  <si>
    <t>Dismantling tile work in floors and roofs laid in cement mortar including stacking material within 50 metres lead.</t>
  </si>
  <si>
    <t>Supply and installation of External Thermal insulation with cross linked nitrile rubber class O as per the approved specifications.  Quoted price shall be inclusive of adhesive, tapes as per specification.</t>
  </si>
  <si>
    <t>Half brick masonry with common burnt clay F.P.S. (non modular) bricks of class designation 7.5 in foundations and plinth in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</si>
</sst>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8"/>
      <color indexed="8"/>
      <name val="Times New Roman"/>
      <family val="1"/>
    </font>
    <font>
      <sz val="18"/>
      <color indexed="8"/>
      <name val="times new roman"/>
      <family val="1"/>
    </font>
    <font>
      <b/>
      <sz val="18"/>
      <name val="Times New Roman"/>
      <family val="1"/>
    </font>
    <font>
      <sz val="1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sz val="18"/>
      <color rgb="FF000000"/>
      <name val="times new roman"/>
      <family val="1"/>
    </font>
    <font>
      <sz val="18"/>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7" fillId="33" borderId="11" xfId="55" applyNumberFormat="1" applyFont="1" applyFill="1" applyBorder="1" applyAlignment="1">
      <alignment horizontal="center" vertical="top" wrapText="1"/>
      <protection/>
    </xf>
    <xf numFmtId="0" fontId="7"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34"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4" fillId="0" borderId="11" xfId="55"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6"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0" fontId="4" fillId="0" borderId="0" xfId="55" applyNumberFormat="1" applyFont="1" applyFill="1" applyAlignment="1">
      <alignment wrapText="1"/>
      <protection/>
    </xf>
    <xf numFmtId="0" fontId="14" fillId="0" borderId="11" xfId="59" applyNumberFormat="1" applyFont="1" applyFill="1" applyBorder="1" applyAlignment="1">
      <alignment horizontal="center" vertical="center" wrapText="1" readingOrder="1"/>
      <protection/>
    </xf>
    <xf numFmtId="0" fontId="62" fillId="0" borderId="11" xfId="0" applyFont="1" applyFill="1" applyBorder="1" applyAlignment="1">
      <alignment horizontal="center" vertical="center" readingOrder="1"/>
    </xf>
    <xf numFmtId="2" fontId="4"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readingOrder="1"/>
      <protection locked="0"/>
    </xf>
    <xf numFmtId="2" fontId="4" fillId="0" borderId="11" xfId="55" applyNumberFormat="1" applyFont="1" applyFill="1" applyBorder="1" applyAlignment="1">
      <alignment horizontal="center" vertical="center" readingOrder="1"/>
      <protection/>
    </xf>
    <xf numFmtId="2" fontId="7" fillId="35" borderId="11" xfId="55" applyNumberFormat="1" applyFont="1" applyFill="1" applyBorder="1" applyAlignment="1" applyProtection="1">
      <alignment horizontal="center" vertical="center" readingOrder="1"/>
      <protection locked="0"/>
    </xf>
    <xf numFmtId="2" fontId="7" fillId="0" borderId="11" xfId="55" applyNumberFormat="1" applyFont="1" applyFill="1" applyBorder="1" applyAlignment="1" applyProtection="1">
      <alignment horizontal="center" vertical="center" wrapText="1" readingOrder="1"/>
      <protection locked="0"/>
    </xf>
    <xf numFmtId="2" fontId="7" fillId="0" borderId="11" xfId="55" applyNumberFormat="1" applyFont="1" applyFill="1" applyBorder="1" applyAlignment="1">
      <alignment horizontal="center" vertical="center" wrapText="1" readingOrder="1"/>
      <protection/>
    </xf>
    <xf numFmtId="2" fontId="7" fillId="0" borderId="11" xfId="59" applyNumberFormat="1" applyFont="1" applyFill="1" applyBorder="1" applyAlignment="1">
      <alignment horizontal="center" vertical="center" readingOrder="1"/>
      <protection/>
    </xf>
    <xf numFmtId="0" fontId="4" fillId="0" borderId="11" xfId="59" applyNumberFormat="1" applyFont="1" applyFill="1" applyBorder="1" applyAlignment="1">
      <alignment horizontal="center" vertical="center" readingOrder="1"/>
      <protection/>
    </xf>
    <xf numFmtId="0" fontId="15" fillId="0" borderId="11" xfId="59" applyNumberFormat="1" applyFont="1" applyFill="1" applyBorder="1" applyAlignment="1">
      <alignment horizontal="center" vertical="center" readingOrder="1"/>
      <protection/>
    </xf>
    <xf numFmtId="0" fontId="4" fillId="0" borderId="11" xfId="55" applyNumberFormat="1" applyFont="1" applyFill="1" applyBorder="1" applyAlignment="1">
      <alignment horizontal="center" vertical="center" readingOrder="1"/>
      <protection/>
    </xf>
    <xf numFmtId="2" fontId="15" fillId="0" borderId="11" xfId="59" applyNumberFormat="1" applyFont="1" applyFill="1" applyBorder="1" applyAlignment="1">
      <alignment horizontal="center" vertical="center" readingOrder="1"/>
      <protection/>
    </xf>
    <xf numFmtId="0" fontId="4" fillId="0" borderId="11" xfId="59" applyNumberFormat="1" applyFont="1" applyFill="1" applyBorder="1" applyAlignment="1">
      <alignment horizontal="left" vertical="center" wrapText="1"/>
      <protection/>
    </xf>
    <xf numFmtId="0" fontId="7" fillId="0" borderId="11" xfId="55" applyNumberFormat="1" applyFont="1" applyFill="1" applyBorder="1" applyAlignment="1">
      <alignment horizontal="center" vertical="center" wrapText="1"/>
      <protection/>
    </xf>
    <xf numFmtId="0" fontId="11" fillId="0" borderId="12" xfId="55" applyNumberFormat="1" applyFont="1" applyFill="1" applyBorder="1" applyAlignment="1">
      <alignment horizontal="center" vertical="center"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7" fillId="0" borderId="11" xfId="59" applyNumberFormat="1" applyFont="1" applyFill="1" applyBorder="1" applyAlignment="1">
      <alignment horizontal="center" vertical="center"/>
      <protection/>
    </xf>
    <xf numFmtId="0" fontId="7" fillId="36" borderId="11" xfId="59" applyNumberFormat="1" applyFont="1" applyFill="1" applyBorder="1" applyAlignment="1">
      <alignment horizontal="center" vertical="center"/>
      <protection/>
    </xf>
    <xf numFmtId="0" fontId="7" fillId="0" borderId="11" xfId="59" applyNumberFormat="1" applyFont="1" applyFill="1" applyBorder="1" applyAlignment="1">
      <alignment horizontal="left" vertical="center"/>
      <protection/>
    </xf>
    <xf numFmtId="0" fontId="7" fillId="36" borderId="11" xfId="59" applyNumberFormat="1" applyFont="1" applyFill="1" applyBorder="1" applyAlignment="1">
      <alignment horizontal="left" vertical="center"/>
      <protection/>
    </xf>
    <xf numFmtId="0" fontId="15" fillId="0" borderId="15" xfId="59" applyNumberFormat="1" applyFont="1" applyFill="1" applyBorder="1" applyAlignment="1">
      <alignment horizontal="center" vertical="center" wrapText="1"/>
      <protection/>
    </xf>
    <xf numFmtId="0" fontId="15" fillId="0" borderId="16" xfId="59" applyNumberFormat="1" applyFont="1" applyFill="1" applyBorder="1" applyAlignment="1">
      <alignment horizontal="center" vertical="center" wrapText="1"/>
      <protection/>
    </xf>
    <xf numFmtId="0" fontId="15" fillId="0" borderId="17" xfId="59" applyNumberFormat="1" applyFont="1" applyFill="1" applyBorder="1" applyAlignment="1">
      <alignment horizontal="center" vertical="center" wrapText="1"/>
      <protection/>
    </xf>
    <xf numFmtId="0" fontId="63" fillId="0" borderId="11" xfId="0" applyFont="1" applyFill="1" applyBorder="1" applyAlignment="1">
      <alignment horizontal="left" vertical="center" wrapText="1"/>
    </xf>
    <xf numFmtId="0" fontId="63" fillId="0" borderId="11" xfId="0" applyFont="1" applyFill="1" applyBorder="1" applyAlignment="1">
      <alignment horizontal="left" vertical="center"/>
    </xf>
    <xf numFmtId="0" fontId="64" fillId="0" borderId="11" xfId="0" applyFont="1" applyFill="1" applyBorder="1" applyAlignment="1">
      <alignment horizontal="justify" vertical="top" wrapText="1"/>
    </xf>
    <xf numFmtId="0" fontId="63" fillId="0" borderId="11" xfId="0" applyFont="1" applyFill="1" applyBorder="1" applyAlignment="1">
      <alignment horizontal="justify"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2000250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39"/>
  <sheetViews>
    <sheetView showGridLines="0" view="pageBreakPreview" zoomScale="55" zoomScaleNormal="55" zoomScaleSheetLayoutView="55" workbookViewId="0" topLeftCell="A1">
      <selection activeCell="B22" sqref="B22"/>
    </sheetView>
  </sheetViews>
  <sheetFormatPr defaultColWidth="9.140625" defaultRowHeight="15"/>
  <cols>
    <col min="1" max="1" width="16.7109375" style="1" customWidth="1"/>
    <col min="2" max="2" width="82.8515625" style="1" customWidth="1"/>
    <col min="3" max="3" width="13.57421875" style="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41.28125" style="1" customWidth="1"/>
    <col min="56" max="238" width="9.140625" style="1" customWidth="1"/>
    <col min="239" max="243" width="9.140625" style="3" customWidth="1"/>
    <col min="244" max="16384" width="9.140625" style="1" customWidth="1"/>
  </cols>
  <sheetData>
    <row r="1" spans="1:243" s="4" customFormat="1" ht="30" customHeight="1">
      <c r="A1" s="58" t="str">
        <f>B2&amp;" BoQ"</f>
        <v>Item Wise BoQ</v>
      </c>
      <c r="B1" s="58"/>
      <c r="C1" s="58"/>
      <c r="D1" s="58"/>
      <c r="E1" s="58"/>
      <c r="F1" s="58"/>
      <c r="G1" s="58"/>
      <c r="H1" s="58"/>
      <c r="I1" s="58"/>
      <c r="J1" s="58"/>
      <c r="K1" s="58"/>
      <c r="L1" s="5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59" t="s">
        <v>46</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IE4" s="10"/>
      <c r="IF4" s="10"/>
      <c r="IG4" s="10"/>
      <c r="IH4" s="10"/>
      <c r="II4" s="10"/>
    </row>
    <row r="5" spans="1:243" s="9" customFormat="1" ht="30" customHeight="1">
      <c r="A5" s="59" t="s">
        <v>85</v>
      </c>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IE5" s="10"/>
      <c r="IF5" s="10"/>
      <c r="IG5" s="10"/>
      <c r="IH5" s="10"/>
      <c r="II5" s="10"/>
    </row>
    <row r="6" spans="1:243" s="9" customFormat="1" ht="30" customHeight="1">
      <c r="A6" s="59" t="s">
        <v>86</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IE6" s="10"/>
      <c r="IF6" s="10"/>
      <c r="IG6" s="10"/>
      <c r="IH6" s="10"/>
      <c r="II6" s="10"/>
    </row>
    <row r="7" spans="1:243" s="9" customFormat="1" ht="29.25" customHeight="1" hidden="1">
      <c r="A7" s="60" t="s">
        <v>6</v>
      </c>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IE7" s="10"/>
      <c r="IF7" s="10"/>
      <c r="IG7" s="10"/>
      <c r="IH7" s="10"/>
      <c r="II7" s="10"/>
    </row>
    <row r="8" spans="1:243" s="12" customFormat="1" ht="116.25" customHeight="1">
      <c r="A8" s="11" t="s">
        <v>44</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IE8" s="13"/>
      <c r="IF8" s="13"/>
      <c r="IG8" s="13"/>
      <c r="IH8" s="13"/>
      <c r="II8" s="13"/>
    </row>
    <row r="9" spans="1:243" s="14" customFormat="1" ht="61.5" customHeight="1">
      <c r="A9" s="57" t="s">
        <v>7</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IE9" s="15"/>
      <c r="IF9" s="15"/>
      <c r="IG9" s="15"/>
      <c r="IH9" s="15"/>
      <c r="II9" s="15"/>
    </row>
    <row r="10" spans="1:243" s="16" customFormat="1" ht="18.75" customHeight="1">
      <c r="A10" s="22" t="s">
        <v>8</v>
      </c>
      <c r="B10" s="22"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94.5" customHeight="1">
      <c r="A11" s="22" t="s">
        <v>14</v>
      </c>
      <c r="B11" s="23" t="s">
        <v>15</v>
      </c>
      <c r="C11" s="23" t="s">
        <v>16</v>
      </c>
      <c r="D11" s="23" t="s">
        <v>17</v>
      </c>
      <c r="E11" s="23" t="s">
        <v>18</v>
      </c>
      <c r="F11" s="23" t="s">
        <v>19</v>
      </c>
      <c r="G11" s="23"/>
      <c r="H11" s="23"/>
      <c r="I11" s="23" t="s">
        <v>20</v>
      </c>
      <c r="J11" s="23" t="s">
        <v>21</v>
      </c>
      <c r="K11" s="23" t="s">
        <v>22</v>
      </c>
      <c r="L11" s="23" t="s">
        <v>23</v>
      </c>
      <c r="M11" s="24" t="s">
        <v>65</v>
      </c>
      <c r="N11" s="23" t="s">
        <v>24</v>
      </c>
      <c r="O11" s="23" t="s">
        <v>49</v>
      </c>
      <c r="P11" s="23" t="s">
        <v>25</v>
      </c>
      <c r="Q11" s="23" t="s">
        <v>26</v>
      </c>
      <c r="R11" s="23" t="s">
        <v>27</v>
      </c>
      <c r="S11" s="23" t="s">
        <v>28</v>
      </c>
      <c r="T11" s="23" t="s">
        <v>29</v>
      </c>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5" t="s">
        <v>30</v>
      </c>
      <c r="BB11" s="25" t="s">
        <v>45</v>
      </c>
      <c r="BC11" s="26" t="s">
        <v>31</v>
      </c>
      <c r="IE11" s="17"/>
      <c r="IF11" s="17"/>
      <c r="IG11" s="17"/>
      <c r="IH11" s="17"/>
      <c r="II11" s="17"/>
    </row>
    <row r="12" spans="1:243" s="16" customFormat="1" ht="15">
      <c r="A12" s="22">
        <v>1</v>
      </c>
      <c r="B12" s="22">
        <v>2</v>
      </c>
      <c r="C12" s="22">
        <v>3</v>
      </c>
      <c r="D12" s="22">
        <v>4</v>
      </c>
      <c r="E12" s="22">
        <v>5</v>
      </c>
      <c r="F12" s="22">
        <v>6</v>
      </c>
      <c r="G12" s="22">
        <v>7</v>
      </c>
      <c r="H12" s="22">
        <v>8</v>
      </c>
      <c r="I12" s="22">
        <v>9</v>
      </c>
      <c r="J12" s="22">
        <v>10</v>
      </c>
      <c r="K12" s="22">
        <v>11</v>
      </c>
      <c r="L12" s="22">
        <v>12</v>
      </c>
      <c r="M12" s="27">
        <v>7</v>
      </c>
      <c r="N12" s="27">
        <v>8</v>
      </c>
      <c r="O12" s="27">
        <v>9</v>
      </c>
      <c r="P12" s="27">
        <v>10</v>
      </c>
      <c r="Q12" s="27">
        <v>11</v>
      </c>
      <c r="R12" s="27">
        <v>12</v>
      </c>
      <c r="S12" s="27">
        <v>13</v>
      </c>
      <c r="T12" s="27">
        <v>14</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15</v>
      </c>
      <c r="BB12" s="27">
        <v>16</v>
      </c>
      <c r="BC12" s="27">
        <v>17</v>
      </c>
      <c r="IE12" s="17"/>
      <c r="IF12" s="17"/>
      <c r="IG12" s="17"/>
      <c r="IH12" s="17"/>
      <c r="II12" s="17"/>
    </row>
    <row r="13" spans="1:243" s="16" customFormat="1" ht="173.25" customHeight="1">
      <c r="A13" s="56">
        <v>1</v>
      </c>
      <c r="B13" s="71" t="s">
        <v>66</v>
      </c>
      <c r="C13" s="43"/>
      <c r="D13" s="43"/>
      <c r="E13" s="43"/>
      <c r="F13" s="44"/>
      <c r="G13" s="45"/>
      <c r="H13" s="45"/>
      <c r="I13" s="44"/>
      <c r="J13" s="46"/>
      <c r="K13" s="45"/>
      <c r="L13" s="45"/>
      <c r="M13" s="50"/>
      <c r="N13" s="45"/>
      <c r="O13" s="50"/>
      <c r="P13" s="48"/>
      <c r="Q13" s="45"/>
      <c r="R13" s="45"/>
      <c r="S13" s="48"/>
      <c r="T13" s="48"/>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50"/>
      <c r="BB13" s="50"/>
      <c r="BC13" s="55"/>
      <c r="IA13" s="16">
        <v>1</v>
      </c>
      <c r="IB13" s="41" t="s">
        <v>66</v>
      </c>
      <c r="IE13" s="17"/>
      <c r="IF13" s="17"/>
      <c r="IG13" s="17"/>
      <c r="IH13" s="17"/>
      <c r="II13" s="17"/>
    </row>
    <row r="14" spans="1:243" s="16" customFormat="1" ht="28.5">
      <c r="A14" s="56">
        <v>1.1</v>
      </c>
      <c r="B14" s="72" t="s">
        <v>67</v>
      </c>
      <c r="C14" s="42" t="s">
        <v>32</v>
      </c>
      <c r="D14" s="43">
        <v>55</v>
      </c>
      <c r="E14" s="43" t="s">
        <v>63</v>
      </c>
      <c r="F14" s="44"/>
      <c r="G14" s="45"/>
      <c r="H14" s="45"/>
      <c r="I14" s="44" t="s">
        <v>34</v>
      </c>
      <c r="J14" s="46">
        <f>IF(I14="Less(-)",-1,1)</f>
        <v>1</v>
      </c>
      <c r="K14" s="45" t="s">
        <v>35</v>
      </c>
      <c r="L14" s="45" t="s">
        <v>4</v>
      </c>
      <c r="M14" s="47"/>
      <c r="N14" s="45"/>
      <c r="O14" s="47"/>
      <c r="P14" s="48"/>
      <c r="Q14" s="45"/>
      <c r="R14" s="45"/>
      <c r="S14" s="48"/>
      <c r="T14" s="48"/>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50">
        <f>D14*M14</f>
        <v>0</v>
      </c>
      <c r="BB14" s="50">
        <f>BA14+(BA14*O14/100)</f>
        <v>0</v>
      </c>
      <c r="BC14" s="55" t="str">
        <f>SpellNumber(L14,BB14)</f>
        <v>INR Zero Only</v>
      </c>
      <c r="IA14" s="16">
        <v>1.1</v>
      </c>
      <c r="IB14" s="16" t="s">
        <v>67</v>
      </c>
      <c r="IC14" s="16" t="s">
        <v>32</v>
      </c>
      <c r="ID14" s="16">
        <v>55</v>
      </c>
      <c r="IE14" s="17" t="s">
        <v>63</v>
      </c>
      <c r="IF14" s="17"/>
      <c r="IG14" s="17"/>
      <c r="IH14" s="17"/>
      <c r="II14" s="17"/>
    </row>
    <row r="15" spans="1:243" s="16" customFormat="1" ht="98.25" customHeight="1">
      <c r="A15" s="56">
        <v>2</v>
      </c>
      <c r="B15" s="73" t="s">
        <v>68</v>
      </c>
      <c r="C15" s="43"/>
      <c r="D15" s="43"/>
      <c r="E15" s="43"/>
      <c r="F15" s="44"/>
      <c r="G15" s="45"/>
      <c r="H15" s="45"/>
      <c r="I15" s="44"/>
      <c r="J15" s="46"/>
      <c r="K15" s="45"/>
      <c r="L15" s="45"/>
      <c r="M15" s="50"/>
      <c r="N15" s="45"/>
      <c r="O15" s="50"/>
      <c r="P15" s="48"/>
      <c r="Q15" s="45"/>
      <c r="R15" s="45"/>
      <c r="S15" s="48"/>
      <c r="T15" s="48"/>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50"/>
      <c r="BB15" s="50"/>
      <c r="BC15" s="55"/>
      <c r="IA15" s="16">
        <v>2</v>
      </c>
      <c r="IB15" s="16" t="s">
        <v>68</v>
      </c>
      <c r="IE15" s="17"/>
      <c r="IF15" s="17"/>
      <c r="IG15" s="17"/>
      <c r="IH15" s="17"/>
      <c r="II15" s="17"/>
    </row>
    <row r="16" spans="1:243" s="16" customFormat="1" ht="67.5" customHeight="1">
      <c r="A16" s="56">
        <v>2.1</v>
      </c>
      <c r="B16" s="73" t="s">
        <v>69</v>
      </c>
      <c r="C16" s="42" t="s">
        <v>47</v>
      </c>
      <c r="D16" s="43">
        <v>2</v>
      </c>
      <c r="E16" s="43" t="s">
        <v>63</v>
      </c>
      <c r="F16" s="44"/>
      <c r="G16" s="45"/>
      <c r="H16" s="45"/>
      <c r="I16" s="44" t="s">
        <v>34</v>
      </c>
      <c r="J16" s="46">
        <f>IF(I16="Less(-)",-1,1)</f>
        <v>1</v>
      </c>
      <c r="K16" s="45" t="s">
        <v>35</v>
      </c>
      <c r="L16" s="45" t="s">
        <v>4</v>
      </c>
      <c r="M16" s="47"/>
      <c r="N16" s="45"/>
      <c r="O16" s="47"/>
      <c r="P16" s="48"/>
      <c r="Q16" s="45"/>
      <c r="R16" s="45"/>
      <c r="S16" s="48"/>
      <c r="T16" s="48"/>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50">
        <f>D16*M16</f>
        <v>0</v>
      </c>
      <c r="BB16" s="50">
        <f>BA16+(BA16*O16/100)</f>
        <v>0</v>
      </c>
      <c r="BC16" s="55" t="str">
        <f>SpellNumber(L16,BB16)</f>
        <v>INR Zero Only</v>
      </c>
      <c r="IA16" s="16">
        <v>2.1</v>
      </c>
      <c r="IB16" s="41" t="s">
        <v>69</v>
      </c>
      <c r="IC16" s="16" t="s">
        <v>47</v>
      </c>
      <c r="ID16" s="16">
        <v>2</v>
      </c>
      <c r="IE16" s="17" t="s">
        <v>63</v>
      </c>
      <c r="IF16" s="17"/>
      <c r="IG16" s="17"/>
      <c r="IH16" s="17"/>
      <c r="II16" s="17"/>
    </row>
    <row r="17" spans="1:243" s="16" customFormat="1" ht="101.25" customHeight="1">
      <c r="A17" s="56">
        <v>3</v>
      </c>
      <c r="B17" s="73" t="s">
        <v>87</v>
      </c>
      <c r="C17" s="43"/>
      <c r="D17" s="43"/>
      <c r="E17" s="43"/>
      <c r="F17" s="44"/>
      <c r="G17" s="45"/>
      <c r="H17" s="45"/>
      <c r="I17" s="44"/>
      <c r="J17" s="46"/>
      <c r="K17" s="45"/>
      <c r="L17" s="45"/>
      <c r="M17" s="50"/>
      <c r="N17" s="45"/>
      <c r="O17" s="50"/>
      <c r="P17" s="48"/>
      <c r="Q17" s="45"/>
      <c r="R17" s="45"/>
      <c r="S17" s="48"/>
      <c r="T17" s="48"/>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50"/>
      <c r="BB17" s="50"/>
      <c r="BC17" s="55"/>
      <c r="IA17" s="16">
        <v>3</v>
      </c>
      <c r="IB17" s="16" t="s">
        <v>87</v>
      </c>
      <c r="IE17" s="17"/>
      <c r="IF17" s="17"/>
      <c r="IG17" s="17"/>
      <c r="IH17" s="17"/>
      <c r="II17" s="17"/>
    </row>
    <row r="18" spans="1:243" s="16" customFormat="1" ht="95.25" customHeight="1">
      <c r="A18" s="56">
        <v>3.1</v>
      </c>
      <c r="B18" s="73" t="s">
        <v>70</v>
      </c>
      <c r="C18" s="42" t="s">
        <v>50</v>
      </c>
      <c r="D18" s="43">
        <v>24</v>
      </c>
      <c r="E18" s="43" t="s">
        <v>63</v>
      </c>
      <c r="F18" s="44"/>
      <c r="G18" s="45"/>
      <c r="H18" s="45"/>
      <c r="I18" s="44" t="s">
        <v>34</v>
      </c>
      <c r="J18" s="46">
        <f>IF(I18="Less(-)",-1,1)</f>
        <v>1</v>
      </c>
      <c r="K18" s="45" t="s">
        <v>35</v>
      </c>
      <c r="L18" s="45" t="s">
        <v>4</v>
      </c>
      <c r="M18" s="47"/>
      <c r="N18" s="45"/>
      <c r="O18" s="47"/>
      <c r="P18" s="48"/>
      <c r="Q18" s="45"/>
      <c r="R18" s="45"/>
      <c r="S18" s="48"/>
      <c r="T18" s="48"/>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50">
        <f>D18*M18</f>
        <v>0</v>
      </c>
      <c r="BB18" s="50">
        <f>BA18+(BA18*O18/100)</f>
        <v>0</v>
      </c>
      <c r="BC18" s="55" t="str">
        <f>SpellNumber(L18,BB18)</f>
        <v>INR Zero Only</v>
      </c>
      <c r="IA18" s="16">
        <v>3.1</v>
      </c>
      <c r="IB18" s="41" t="s">
        <v>70</v>
      </c>
      <c r="IC18" s="16" t="s">
        <v>50</v>
      </c>
      <c r="ID18" s="16">
        <v>24</v>
      </c>
      <c r="IE18" s="17" t="s">
        <v>63</v>
      </c>
      <c r="IF18" s="17"/>
      <c r="IG18" s="17"/>
      <c r="IH18" s="17"/>
      <c r="II18" s="17"/>
    </row>
    <row r="19" spans="1:243" s="16" customFormat="1" ht="46.5">
      <c r="A19" s="56">
        <v>4</v>
      </c>
      <c r="B19" s="73" t="s">
        <v>71</v>
      </c>
      <c r="C19" s="43"/>
      <c r="D19" s="43"/>
      <c r="E19" s="43"/>
      <c r="F19" s="44"/>
      <c r="G19" s="45"/>
      <c r="H19" s="45"/>
      <c r="I19" s="44"/>
      <c r="J19" s="46"/>
      <c r="K19" s="45"/>
      <c r="L19" s="45"/>
      <c r="M19" s="50"/>
      <c r="N19" s="45"/>
      <c r="O19" s="50"/>
      <c r="P19" s="48"/>
      <c r="Q19" s="45"/>
      <c r="R19" s="45"/>
      <c r="S19" s="48"/>
      <c r="T19" s="48"/>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50"/>
      <c r="BB19" s="50"/>
      <c r="BC19" s="55"/>
      <c r="IA19" s="16">
        <v>4</v>
      </c>
      <c r="IB19" s="16" t="s">
        <v>71</v>
      </c>
      <c r="IE19" s="17"/>
      <c r="IF19" s="17"/>
      <c r="IG19" s="17"/>
      <c r="IH19" s="17"/>
      <c r="II19" s="17"/>
    </row>
    <row r="20" spans="1:243" s="16" customFormat="1" ht="69.75">
      <c r="A20" s="56">
        <v>4.1</v>
      </c>
      <c r="B20" s="73" t="s">
        <v>72</v>
      </c>
      <c r="C20" s="42" t="s">
        <v>51</v>
      </c>
      <c r="D20" s="43">
        <v>95</v>
      </c>
      <c r="E20" s="43" t="s">
        <v>55</v>
      </c>
      <c r="F20" s="44"/>
      <c r="G20" s="45"/>
      <c r="H20" s="45"/>
      <c r="I20" s="44" t="s">
        <v>34</v>
      </c>
      <c r="J20" s="46">
        <f aca="true" t="shared" si="0" ref="J20:J28">IF(I20="Less(-)",-1,1)</f>
        <v>1</v>
      </c>
      <c r="K20" s="45" t="s">
        <v>35</v>
      </c>
      <c r="L20" s="45" t="s">
        <v>4</v>
      </c>
      <c r="M20" s="47"/>
      <c r="N20" s="45"/>
      <c r="O20" s="47"/>
      <c r="P20" s="48"/>
      <c r="Q20" s="45"/>
      <c r="R20" s="45"/>
      <c r="S20" s="48"/>
      <c r="T20" s="48"/>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50">
        <f aca="true" t="shared" si="1" ref="BA20:BA28">D20*M20</f>
        <v>0</v>
      </c>
      <c r="BB20" s="50">
        <f aca="true" t="shared" si="2" ref="BB20:BB28">BA20+(BA20*O20/100)</f>
        <v>0</v>
      </c>
      <c r="BC20" s="55" t="str">
        <f aca="true" t="shared" si="3" ref="BC20:BC28">SpellNumber(L20,BB20)</f>
        <v>INR Zero Only</v>
      </c>
      <c r="IA20" s="16">
        <v>4.1</v>
      </c>
      <c r="IB20" s="16" t="s">
        <v>72</v>
      </c>
      <c r="IC20" s="16" t="s">
        <v>51</v>
      </c>
      <c r="ID20" s="16">
        <v>95</v>
      </c>
      <c r="IE20" s="17" t="s">
        <v>55</v>
      </c>
      <c r="IF20" s="17"/>
      <c r="IG20" s="17"/>
      <c r="IH20" s="17"/>
      <c r="II20" s="17"/>
    </row>
    <row r="21" spans="1:243" s="16" customFormat="1" ht="93">
      <c r="A21" s="56">
        <v>5</v>
      </c>
      <c r="B21" s="73" t="s">
        <v>73</v>
      </c>
      <c r="C21" s="43"/>
      <c r="D21" s="43"/>
      <c r="E21" s="43"/>
      <c r="F21" s="44"/>
      <c r="G21" s="45"/>
      <c r="H21" s="45"/>
      <c r="I21" s="44"/>
      <c r="J21" s="46"/>
      <c r="K21" s="45"/>
      <c r="L21" s="45"/>
      <c r="M21" s="50"/>
      <c r="N21" s="45"/>
      <c r="O21" s="50"/>
      <c r="P21" s="48"/>
      <c r="Q21" s="45"/>
      <c r="R21" s="45"/>
      <c r="S21" s="48"/>
      <c r="T21" s="48"/>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50"/>
      <c r="BB21" s="50"/>
      <c r="BC21" s="55"/>
      <c r="IA21" s="16">
        <v>5</v>
      </c>
      <c r="IB21" s="16" t="s">
        <v>73</v>
      </c>
      <c r="IE21" s="17"/>
      <c r="IF21" s="17"/>
      <c r="IG21" s="17"/>
      <c r="IH21" s="17"/>
      <c r="II21" s="17"/>
    </row>
    <row r="22" spans="1:243" s="16" customFormat="1" ht="46.5">
      <c r="A22" s="56">
        <v>5.1</v>
      </c>
      <c r="B22" s="73" t="s">
        <v>74</v>
      </c>
      <c r="C22" s="42" t="s">
        <v>38</v>
      </c>
      <c r="D22" s="43">
        <v>1100</v>
      </c>
      <c r="E22" s="43" t="s">
        <v>54</v>
      </c>
      <c r="F22" s="44"/>
      <c r="G22" s="45"/>
      <c r="H22" s="45"/>
      <c r="I22" s="44" t="s">
        <v>34</v>
      </c>
      <c r="J22" s="46">
        <f t="shared" si="0"/>
        <v>1</v>
      </c>
      <c r="K22" s="45" t="s">
        <v>35</v>
      </c>
      <c r="L22" s="45" t="s">
        <v>4</v>
      </c>
      <c r="M22" s="47"/>
      <c r="N22" s="45"/>
      <c r="O22" s="47"/>
      <c r="P22" s="48"/>
      <c r="Q22" s="45"/>
      <c r="R22" s="45"/>
      <c r="S22" s="48"/>
      <c r="T22" s="48"/>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50">
        <f t="shared" si="1"/>
        <v>0</v>
      </c>
      <c r="BB22" s="50">
        <f t="shared" si="2"/>
        <v>0</v>
      </c>
      <c r="BC22" s="55" t="str">
        <f t="shared" si="3"/>
        <v>INR Zero Only</v>
      </c>
      <c r="IA22" s="16">
        <v>5.1</v>
      </c>
      <c r="IB22" s="16" t="s">
        <v>74</v>
      </c>
      <c r="IC22" s="16" t="s">
        <v>38</v>
      </c>
      <c r="ID22" s="16">
        <v>1100</v>
      </c>
      <c r="IE22" s="17" t="s">
        <v>54</v>
      </c>
      <c r="IF22" s="17"/>
      <c r="IG22" s="17"/>
      <c r="IH22" s="17"/>
      <c r="II22" s="17"/>
    </row>
    <row r="23" spans="1:243" s="16" customFormat="1" ht="99.75" customHeight="1">
      <c r="A23" s="56">
        <v>6</v>
      </c>
      <c r="B23" s="73" t="s">
        <v>91</v>
      </c>
      <c r="C23" s="43"/>
      <c r="D23" s="43"/>
      <c r="E23" s="43"/>
      <c r="F23" s="44"/>
      <c r="G23" s="45"/>
      <c r="H23" s="45"/>
      <c r="I23" s="44"/>
      <c r="J23" s="46"/>
      <c r="K23" s="45"/>
      <c r="L23" s="45"/>
      <c r="M23" s="50"/>
      <c r="N23" s="45"/>
      <c r="O23" s="50"/>
      <c r="P23" s="48"/>
      <c r="Q23" s="45"/>
      <c r="R23" s="45"/>
      <c r="S23" s="48"/>
      <c r="T23" s="48"/>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50"/>
      <c r="BB23" s="50"/>
      <c r="BC23" s="55"/>
      <c r="IA23" s="16">
        <v>6</v>
      </c>
      <c r="IB23" s="41" t="s">
        <v>75</v>
      </c>
      <c r="IE23" s="17"/>
      <c r="IF23" s="17"/>
      <c r="IG23" s="17"/>
      <c r="IH23" s="17"/>
      <c r="II23" s="17"/>
    </row>
    <row r="24" spans="1:243" s="16" customFormat="1" ht="28.5">
      <c r="A24" s="56">
        <v>6.1</v>
      </c>
      <c r="B24" s="73" t="s">
        <v>76</v>
      </c>
      <c r="C24" s="42" t="s">
        <v>52</v>
      </c>
      <c r="D24" s="43">
        <v>27</v>
      </c>
      <c r="E24" s="43" t="s">
        <v>55</v>
      </c>
      <c r="F24" s="44"/>
      <c r="G24" s="45"/>
      <c r="H24" s="45"/>
      <c r="I24" s="44" t="s">
        <v>34</v>
      </c>
      <c r="J24" s="46">
        <f t="shared" si="0"/>
        <v>1</v>
      </c>
      <c r="K24" s="45" t="s">
        <v>35</v>
      </c>
      <c r="L24" s="45" t="s">
        <v>4</v>
      </c>
      <c r="M24" s="47"/>
      <c r="N24" s="45"/>
      <c r="O24" s="47"/>
      <c r="P24" s="48"/>
      <c r="Q24" s="45"/>
      <c r="R24" s="45"/>
      <c r="S24" s="48"/>
      <c r="T24" s="48"/>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50">
        <f t="shared" si="1"/>
        <v>0</v>
      </c>
      <c r="BB24" s="50">
        <f t="shared" si="2"/>
        <v>0</v>
      </c>
      <c r="BC24" s="55" t="str">
        <f t="shared" si="3"/>
        <v>INR Zero Only</v>
      </c>
      <c r="IA24" s="16">
        <v>6.1</v>
      </c>
      <c r="IB24" s="16" t="s">
        <v>76</v>
      </c>
      <c r="IC24" s="16" t="s">
        <v>52</v>
      </c>
      <c r="ID24" s="16">
        <v>27</v>
      </c>
      <c r="IE24" s="17" t="s">
        <v>55</v>
      </c>
      <c r="IF24" s="17"/>
      <c r="IG24" s="17"/>
      <c r="IH24" s="17"/>
      <c r="II24" s="17"/>
    </row>
    <row r="25" spans="1:243" s="16" customFormat="1" ht="153" customHeight="1">
      <c r="A25" s="56">
        <v>7</v>
      </c>
      <c r="B25" s="73" t="s">
        <v>88</v>
      </c>
      <c r="C25" s="43"/>
      <c r="D25" s="43"/>
      <c r="E25" s="43"/>
      <c r="F25" s="44"/>
      <c r="G25" s="45"/>
      <c r="H25" s="45"/>
      <c r="I25" s="44"/>
      <c r="J25" s="46"/>
      <c r="K25" s="45"/>
      <c r="L25" s="45"/>
      <c r="M25" s="50"/>
      <c r="N25" s="45"/>
      <c r="O25" s="50"/>
      <c r="P25" s="48"/>
      <c r="Q25" s="45"/>
      <c r="R25" s="45"/>
      <c r="S25" s="48"/>
      <c r="T25" s="48"/>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50"/>
      <c r="BB25" s="50"/>
      <c r="BC25" s="55"/>
      <c r="IA25" s="16">
        <v>7</v>
      </c>
      <c r="IB25" s="16" t="s">
        <v>88</v>
      </c>
      <c r="IE25" s="17"/>
      <c r="IF25" s="17"/>
      <c r="IG25" s="17"/>
      <c r="IH25" s="17"/>
      <c r="II25" s="17"/>
    </row>
    <row r="26" spans="1:243" s="16" customFormat="1" ht="28.5">
      <c r="A26" s="56">
        <v>7.1</v>
      </c>
      <c r="B26" s="73" t="s">
        <v>77</v>
      </c>
      <c r="C26" s="42" t="s">
        <v>53</v>
      </c>
      <c r="D26" s="43">
        <v>40</v>
      </c>
      <c r="E26" s="43" t="s">
        <v>55</v>
      </c>
      <c r="F26" s="44"/>
      <c r="G26" s="45"/>
      <c r="H26" s="45"/>
      <c r="I26" s="44" t="s">
        <v>34</v>
      </c>
      <c r="J26" s="46">
        <f t="shared" si="0"/>
        <v>1</v>
      </c>
      <c r="K26" s="45" t="s">
        <v>35</v>
      </c>
      <c r="L26" s="45" t="s">
        <v>4</v>
      </c>
      <c r="M26" s="47"/>
      <c r="N26" s="45"/>
      <c r="O26" s="47"/>
      <c r="P26" s="48"/>
      <c r="Q26" s="45"/>
      <c r="R26" s="45"/>
      <c r="S26" s="48"/>
      <c r="T26" s="48"/>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50">
        <f t="shared" si="1"/>
        <v>0</v>
      </c>
      <c r="BB26" s="50">
        <f t="shared" si="2"/>
        <v>0</v>
      </c>
      <c r="BC26" s="55" t="str">
        <f t="shared" si="3"/>
        <v>INR Zero Only</v>
      </c>
      <c r="IA26" s="16">
        <v>7.1</v>
      </c>
      <c r="IB26" s="16" t="s">
        <v>77</v>
      </c>
      <c r="IC26" s="16" t="s">
        <v>53</v>
      </c>
      <c r="ID26" s="16">
        <v>40</v>
      </c>
      <c r="IE26" s="17" t="s">
        <v>55</v>
      </c>
      <c r="IF26" s="17"/>
      <c r="IG26" s="17"/>
      <c r="IH26" s="17"/>
      <c r="II26" s="17"/>
    </row>
    <row r="27" spans="1:243" s="16" customFormat="1" ht="199.5" customHeight="1">
      <c r="A27" s="56">
        <v>8</v>
      </c>
      <c r="B27" s="73" t="s">
        <v>64</v>
      </c>
      <c r="C27" s="43"/>
      <c r="D27" s="43"/>
      <c r="E27" s="43"/>
      <c r="F27" s="44"/>
      <c r="G27" s="45"/>
      <c r="H27" s="45"/>
      <c r="I27" s="44"/>
      <c r="J27" s="46"/>
      <c r="K27" s="45"/>
      <c r="L27" s="45"/>
      <c r="M27" s="50"/>
      <c r="N27" s="45"/>
      <c r="O27" s="50"/>
      <c r="P27" s="48"/>
      <c r="Q27" s="45"/>
      <c r="R27" s="45"/>
      <c r="S27" s="48"/>
      <c r="T27" s="48"/>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50"/>
      <c r="BB27" s="50"/>
      <c r="BC27" s="55"/>
      <c r="IA27" s="16">
        <v>8</v>
      </c>
      <c r="IB27" s="16" t="s">
        <v>64</v>
      </c>
      <c r="IE27" s="17"/>
      <c r="IF27" s="17"/>
      <c r="IG27" s="17"/>
      <c r="IH27" s="17"/>
      <c r="II27" s="17"/>
    </row>
    <row r="28" spans="1:243" s="16" customFormat="1" ht="28.5">
      <c r="A28" s="56">
        <v>8.1</v>
      </c>
      <c r="B28" s="73" t="s">
        <v>56</v>
      </c>
      <c r="C28" s="42" t="s">
        <v>57</v>
      </c>
      <c r="D28" s="43">
        <v>16</v>
      </c>
      <c r="E28" s="43" t="s">
        <v>55</v>
      </c>
      <c r="F28" s="44"/>
      <c r="G28" s="45"/>
      <c r="H28" s="45"/>
      <c r="I28" s="44" t="s">
        <v>34</v>
      </c>
      <c r="J28" s="46">
        <f t="shared" si="0"/>
        <v>1</v>
      </c>
      <c r="K28" s="45" t="s">
        <v>35</v>
      </c>
      <c r="L28" s="45" t="s">
        <v>4</v>
      </c>
      <c r="M28" s="47"/>
      <c r="N28" s="45"/>
      <c r="O28" s="47"/>
      <c r="P28" s="48"/>
      <c r="Q28" s="45"/>
      <c r="R28" s="45"/>
      <c r="S28" s="48"/>
      <c r="T28" s="48"/>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50">
        <f t="shared" si="1"/>
        <v>0</v>
      </c>
      <c r="BB28" s="50">
        <f t="shared" si="2"/>
        <v>0</v>
      </c>
      <c r="BC28" s="55" t="str">
        <f t="shared" si="3"/>
        <v>INR Zero Only</v>
      </c>
      <c r="IA28" s="16">
        <v>8.1</v>
      </c>
      <c r="IB28" s="16" t="s">
        <v>56</v>
      </c>
      <c r="IC28" s="16" t="s">
        <v>57</v>
      </c>
      <c r="ID28" s="16">
        <v>16</v>
      </c>
      <c r="IE28" s="17" t="s">
        <v>55</v>
      </c>
      <c r="IF28" s="17"/>
      <c r="IG28" s="17"/>
      <c r="IH28" s="17"/>
      <c r="II28" s="17"/>
    </row>
    <row r="29" spans="1:243" s="16" customFormat="1" ht="88.5" customHeight="1">
      <c r="A29" s="56">
        <v>9</v>
      </c>
      <c r="B29" s="73" t="s">
        <v>78</v>
      </c>
      <c r="C29" s="42" t="s">
        <v>58</v>
      </c>
      <c r="D29" s="43">
        <v>3</v>
      </c>
      <c r="E29" s="43" t="s">
        <v>63</v>
      </c>
      <c r="F29" s="44"/>
      <c r="G29" s="45"/>
      <c r="H29" s="45"/>
      <c r="I29" s="44" t="s">
        <v>34</v>
      </c>
      <c r="J29" s="46">
        <f>IF(I29="Less(-)",-1,1)</f>
        <v>1</v>
      </c>
      <c r="K29" s="45" t="s">
        <v>35</v>
      </c>
      <c r="L29" s="45" t="s">
        <v>4</v>
      </c>
      <c r="M29" s="47"/>
      <c r="N29" s="45"/>
      <c r="O29" s="47"/>
      <c r="P29" s="48"/>
      <c r="Q29" s="45"/>
      <c r="R29" s="45"/>
      <c r="S29" s="48"/>
      <c r="T29" s="48"/>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50">
        <f>D29*M29</f>
        <v>0</v>
      </c>
      <c r="BB29" s="50">
        <f>BA29+(BA29*O29/100)</f>
        <v>0</v>
      </c>
      <c r="BC29" s="55" t="str">
        <f>SpellNumber(L29,BB29)</f>
        <v>INR Zero Only</v>
      </c>
      <c r="IA29" s="16">
        <v>9</v>
      </c>
      <c r="IB29" s="16" t="s">
        <v>78</v>
      </c>
      <c r="IC29" s="16" t="s">
        <v>58</v>
      </c>
      <c r="ID29" s="16">
        <v>3</v>
      </c>
      <c r="IE29" s="17" t="s">
        <v>63</v>
      </c>
      <c r="IF29" s="17"/>
      <c r="IG29" s="17"/>
      <c r="IH29" s="17"/>
      <c r="II29" s="17"/>
    </row>
    <row r="30" spans="1:243" s="16" customFormat="1" ht="63" customHeight="1">
      <c r="A30" s="56">
        <v>10</v>
      </c>
      <c r="B30" s="73" t="s">
        <v>89</v>
      </c>
      <c r="C30" s="43"/>
      <c r="D30" s="43"/>
      <c r="E30" s="43"/>
      <c r="F30" s="44"/>
      <c r="G30" s="45"/>
      <c r="H30" s="45"/>
      <c r="I30" s="44"/>
      <c r="J30" s="46"/>
      <c r="K30" s="45"/>
      <c r="L30" s="45"/>
      <c r="M30" s="50"/>
      <c r="N30" s="45"/>
      <c r="O30" s="50"/>
      <c r="P30" s="48"/>
      <c r="Q30" s="45"/>
      <c r="R30" s="45"/>
      <c r="S30" s="48"/>
      <c r="T30" s="48"/>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50"/>
      <c r="BB30" s="50"/>
      <c r="BC30" s="55"/>
      <c r="IA30" s="16">
        <v>10</v>
      </c>
      <c r="IB30" s="16" t="s">
        <v>89</v>
      </c>
      <c r="IE30" s="17"/>
      <c r="IF30" s="17"/>
      <c r="IG30" s="17"/>
      <c r="IH30" s="17"/>
      <c r="II30" s="17"/>
    </row>
    <row r="31" spans="1:243" s="16" customFormat="1" ht="28.5">
      <c r="A31" s="56">
        <v>10.1</v>
      </c>
      <c r="B31" s="73" t="s">
        <v>79</v>
      </c>
      <c r="C31" s="42" t="s">
        <v>59</v>
      </c>
      <c r="D31" s="43">
        <v>15</v>
      </c>
      <c r="E31" s="43" t="s">
        <v>55</v>
      </c>
      <c r="F31" s="44"/>
      <c r="G31" s="45"/>
      <c r="H31" s="45"/>
      <c r="I31" s="44" t="s">
        <v>34</v>
      </c>
      <c r="J31" s="46">
        <f>IF(I31="Less(-)",-1,1)</f>
        <v>1</v>
      </c>
      <c r="K31" s="45" t="s">
        <v>35</v>
      </c>
      <c r="L31" s="45" t="s">
        <v>4</v>
      </c>
      <c r="M31" s="47"/>
      <c r="N31" s="45"/>
      <c r="O31" s="47"/>
      <c r="P31" s="48"/>
      <c r="Q31" s="45"/>
      <c r="R31" s="45"/>
      <c r="S31" s="48"/>
      <c r="T31" s="48"/>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50">
        <f>D31*M31</f>
        <v>0</v>
      </c>
      <c r="BB31" s="50">
        <f>BA31+(BA31*O31/100)</f>
        <v>0</v>
      </c>
      <c r="BC31" s="55" t="str">
        <f>SpellNumber(L31,BB31)</f>
        <v>INR Zero Only</v>
      </c>
      <c r="IA31" s="16">
        <v>10.1</v>
      </c>
      <c r="IB31" s="16" t="s">
        <v>79</v>
      </c>
      <c r="IC31" s="16" t="s">
        <v>59</v>
      </c>
      <c r="ID31" s="16">
        <v>15</v>
      </c>
      <c r="IE31" s="17" t="s">
        <v>55</v>
      </c>
      <c r="IF31" s="17"/>
      <c r="IG31" s="17"/>
      <c r="IH31" s="17"/>
      <c r="II31" s="17"/>
    </row>
    <row r="32" spans="1:243" s="16" customFormat="1" ht="117.75" customHeight="1">
      <c r="A32" s="56">
        <v>11</v>
      </c>
      <c r="B32" s="74" t="s">
        <v>80</v>
      </c>
      <c r="C32" s="43"/>
      <c r="D32" s="43"/>
      <c r="E32" s="43"/>
      <c r="F32" s="44"/>
      <c r="G32" s="45"/>
      <c r="H32" s="45"/>
      <c r="I32" s="44"/>
      <c r="J32" s="46"/>
      <c r="K32" s="45"/>
      <c r="L32" s="45"/>
      <c r="M32" s="50"/>
      <c r="N32" s="45"/>
      <c r="O32" s="50"/>
      <c r="P32" s="48"/>
      <c r="Q32" s="45"/>
      <c r="R32" s="45"/>
      <c r="S32" s="48"/>
      <c r="T32" s="48"/>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50"/>
      <c r="BB32" s="50"/>
      <c r="BC32" s="55"/>
      <c r="IA32" s="16">
        <v>11</v>
      </c>
      <c r="IB32" s="16" t="s">
        <v>90</v>
      </c>
      <c r="IE32" s="17"/>
      <c r="IF32" s="17"/>
      <c r="IG32" s="17"/>
      <c r="IH32" s="17"/>
      <c r="II32" s="17"/>
    </row>
    <row r="33" spans="1:243" s="16" customFormat="1" ht="23.25">
      <c r="A33" s="56">
        <v>11.1</v>
      </c>
      <c r="B33" s="73" t="s">
        <v>81</v>
      </c>
      <c r="C33" s="43"/>
      <c r="D33" s="43"/>
      <c r="E33" s="43"/>
      <c r="F33" s="44"/>
      <c r="G33" s="45"/>
      <c r="H33" s="45"/>
      <c r="I33" s="44"/>
      <c r="J33" s="46"/>
      <c r="K33" s="45"/>
      <c r="L33" s="45"/>
      <c r="M33" s="50"/>
      <c r="N33" s="45"/>
      <c r="O33" s="50"/>
      <c r="P33" s="48"/>
      <c r="Q33" s="45"/>
      <c r="R33" s="45"/>
      <c r="S33" s="48"/>
      <c r="T33" s="48"/>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50"/>
      <c r="BB33" s="50"/>
      <c r="BC33" s="55"/>
      <c r="IA33" s="16">
        <v>11.1</v>
      </c>
      <c r="IB33" s="16" t="s">
        <v>81</v>
      </c>
      <c r="IE33" s="17"/>
      <c r="IF33" s="17"/>
      <c r="IG33" s="17"/>
      <c r="IH33" s="17"/>
      <c r="II33" s="17"/>
    </row>
    <row r="34" spans="1:243" s="16" customFormat="1" ht="46.5">
      <c r="A34" s="56">
        <v>11.2</v>
      </c>
      <c r="B34" s="73" t="s">
        <v>82</v>
      </c>
      <c r="C34" s="42" t="s">
        <v>60</v>
      </c>
      <c r="D34" s="43">
        <v>65</v>
      </c>
      <c r="E34" s="43" t="s">
        <v>55</v>
      </c>
      <c r="F34" s="44"/>
      <c r="G34" s="45"/>
      <c r="H34" s="45"/>
      <c r="I34" s="44" t="s">
        <v>34</v>
      </c>
      <c r="J34" s="46">
        <f>IF(I34="Less(-)",-1,1)</f>
        <v>1</v>
      </c>
      <c r="K34" s="45" t="s">
        <v>35</v>
      </c>
      <c r="L34" s="45" t="s">
        <v>4</v>
      </c>
      <c r="M34" s="47"/>
      <c r="N34" s="45"/>
      <c r="O34" s="47"/>
      <c r="P34" s="48"/>
      <c r="Q34" s="45"/>
      <c r="R34" s="45"/>
      <c r="S34" s="48"/>
      <c r="T34" s="48"/>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50">
        <f>D34*M34</f>
        <v>0</v>
      </c>
      <c r="BB34" s="50">
        <f>BA34+(BA34*O34/100)</f>
        <v>0</v>
      </c>
      <c r="BC34" s="55" t="str">
        <f>SpellNumber(L34,BB34)</f>
        <v>INR Zero Only</v>
      </c>
      <c r="IA34" s="16">
        <v>11.2</v>
      </c>
      <c r="IB34" s="16" t="s">
        <v>82</v>
      </c>
      <c r="IC34" s="16" t="s">
        <v>60</v>
      </c>
      <c r="ID34" s="16">
        <v>65</v>
      </c>
      <c r="IE34" s="17" t="s">
        <v>55</v>
      </c>
      <c r="IF34" s="17"/>
      <c r="IG34" s="17"/>
      <c r="IH34" s="17"/>
      <c r="II34" s="17"/>
    </row>
    <row r="35" spans="1:243" s="16" customFormat="1" ht="46.5">
      <c r="A35" s="56">
        <v>12</v>
      </c>
      <c r="B35" s="73" t="s">
        <v>83</v>
      </c>
      <c r="C35" s="42" t="s">
        <v>61</v>
      </c>
      <c r="D35" s="43">
        <v>22</v>
      </c>
      <c r="E35" s="43" t="s">
        <v>55</v>
      </c>
      <c r="F35" s="44"/>
      <c r="G35" s="45"/>
      <c r="H35" s="45"/>
      <c r="I35" s="44" t="s">
        <v>34</v>
      </c>
      <c r="J35" s="46">
        <f>IF(I35="Less(-)",-1,1)</f>
        <v>1</v>
      </c>
      <c r="K35" s="45" t="s">
        <v>35</v>
      </c>
      <c r="L35" s="45" t="s">
        <v>4</v>
      </c>
      <c r="M35" s="47"/>
      <c r="N35" s="45"/>
      <c r="O35" s="47"/>
      <c r="P35" s="48"/>
      <c r="Q35" s="45"/>
      <c r="R35" s="45"/>
      <c r="S35" s="48"/>
      <c r="T35" s="48"/>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50">
        <f>D35*M35</f>
        <v>0</v>
      </c>
      <c r="BB35" s="50">
        <f>BA35+(BA35*O35/100)</f>
        <v>0</v>
      </c>
      <c r="BC35" s="55" t="str">
        <f>SpellNumber(L35,BB35)</f>
        <v>INR Zero Only</v>
      </c>
      <c r="IA35" s="16">
        <v>12</v>
      </c>
      <c r="IB35" s="16" t="s">
        <v>83</v>
      </c>
      <c r="IC35" s="16" t="s">
        <v>61</v>
      </c>
      <c r="ID35" s="16">
        <v>22</v>
      </c>
      <c r="IE35" s="17" t="s">
        <v>55</v>
      </c>
      <c r="IF35" s="17"/>
      <c r="IG35" s="17"/>
      <c r="IH35" s="17"/>
      <c r="II35" s="17"/>
    </row>
    <row r="36" spans="1:243" s="16" customFormat="1" ht="86.25" customHeight="1">
      <c r="A36" s="56">
        <v>13</v>
      </c>
      <c r="B36" s="73" t="s">
        <v>84</v>
      </c>
      <c r="C36" s="42" t="s">
        <v>62</v>
      </c>
      <c r="D36" s="43">
        <v>780</v>
      </c>
      <c r="E36" s="43" t="s">
        <v>54</v>
      </c>
      <c r="F36" s="44"/>
      <c r="G36" s="45"/>
      <c r="H36" s="45"/>
      <c r="I36" s="44" t="s">
        <v>34</v>
      </c>
      <c r="J36" s="46">
        <f>IF(I36="Less(-)",-1,1)</f>
        <v>1</v>
      </c>
      <c r="K36" s="45" t="s">
        <v>35</v>
      </c>
      <c r="L36" s="45" t="s">
        <v>4</v>
      </c>
      <c r="M36" s="47"/>
      <c r="N36" s="45"/>
      <c r="O36" s="47"/>
      <c r="P36" s="48"/>
      <c r="Q36" s="45"/>
      <c r="R36" s="45"/>
      <c r="S36" s="48"/>
      <c r="T36" s="48"/>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50">
        <f>D36*M36</f>
        <v>0</v>
      </c>
      <c r="BB36" s="50">
        <f>BA36+(BA36*O36/100)</f>
        <v>0</v>
      </c>
      <c r="BC36" s="55" t="str">
        <f>SpellNumber(L36,BB36)</f>
        <v>INR Zero Only</v>
      </c>
      <c r="IA36" s="16">
        <v>13</v>
      </c>
      <c r="IB36" s="16" t="s">
        <v>84</v>
      </c>
      <c r="IC36" s="16" t="s">
        <v>62</v>
      </c>
      <c r="ID36" s="16">
        <v>780</v>
      </c>
      <c r="IE36" s="17" t="s">
        <v>54</v>
      </c>
      <c r="IF36" s="17"/>
      <c r="IG36" s="17"/>
      <c r="IH36" s="17"/>
      <c r="II36" s="17"/>
    </row>
    <row r="37" spans="1:243" s="18" customFormat="1" ht="58.5" customHeight="1">
      <c r="A37" s="64" t="s">
        <v>37</v>
      </c>
      <c r="B37" s="65"/>
      <c r="C37" s="51"/>
      <c r="D37" s="51"/>
      <c r="E37" s="51"/>
      <c r="F37" s="42"/>
      <c r="G37" s="51"/>
      <c r="H37" s="52"/>
      <c r="I37" s="52"/>
      <c r="J37" s="52"/>
      <c r="K37" s="52"/>
      <c r="L37" s="51"/>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4">
        <f>SUM(BA13:BA36)</f>
        <v>0</v>
      </c>
      <c r="BB37" s="54">
        <f>SUM(BB13:BB36)</f>
        <v>0</v>
      </c>
      <c r="BC37" s="55" t="str">
        <f>SpellNumber($E$2,BB37)</f>
        <v>INR Zero Only</v>
      </c>
      <c r="IA37" s="18" t="s">
        <v>37</v>
      </c>
      <c r="IE37" s="19"/>
      <c r="IF37" s="19" t="s">
        <v>36</v>
      </c>
      <c r="IG37" s="19" t="s">
        <v>38</v>
      </c>
      <c r="IH37" s="19">
        <v>10</v>
      </c>
      <c r="II37" s="19" t="s">
        <v>33</v>
      </c>
    </row>
    <row r="38" spans="1:243" s="20" customFormat="1" ht="54.75" customHeight="1" hidden="1">
      <c r="A38" s="66" t="s">
        <v>39</v>
      </c>
      <c r="B38" s="67"/>
      <c r="C38" s="30"/>
      <c r="D38" s="31"/>
      <c r="E38" s="32" t="s">
        <v>40</v>
      </c>
      <c r="F38" s="33"/>
      <c r="G38" s="34"/>
      <c r="H38" s="35"/>
      <c r="I38" s="35"/>
      <c r="J38" s="35"/>
      <c r="K38" s="36"/>
      <c r="L38" s="37"/>
      <c r="M38" s="38" t="s">
        <v>41</v>
      </c>
      <c r="N38" s="35"/>
      <c r="O38" s="29"/>
      <c r="P38" s="29"/>
      <c r="Q38" s="29"/>
      <c r="R38" s="29"/>
      <c r="S38" s="29"/>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9">
        <f>IF(ISBLANK(F38),0,IF(E38="Excess (+)",ROUND(BA37+(BA37*F38),2),IF(E38="Less (-)",ROUND(BA37+(BA37*F38*(-1)),2),0)))</f>
        <v>0</v>
      </c>
      <c r="BB38" s="40">
        <f>ROUND(BA38,0)</f>
        <v>0</v>
      </c>
      <c r="BC38" s="28" t="str">
        <f>SpellNumber(L38,BB38)</f>
        <v> Zero Only</v>
      </c>
      <c r="IA38" s="20" t="s">
        <v>39</v>
      </c>
      <c r="IE38" s="21" t="s">
        <v>40</v>
      </c>
      <c r="IF38" s="21"/>
      <c r="IG38" s="21"/>
      <c r="IH38" s="21"/>
      <c r="II38" s="21"/>
    </row>
    <row r="39" spans="1:243" s="20" customFormat="1" ht="43.5" customHeight="1">
      <c r="A39" s="64" t="s">
        <v>42</v>
      </c>
      <c r="B39" s="65"/>
      <c r="C39" s="68" t="str">
        <f>SpellNumber($E$2,BB37)</f>
        <v>INR Zero Only</v>
      </c>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70"/>
      <c r="IA39" s="20" t="s">
        <v>42</v>
      </c>
      <c r="IC39" s="20" t="s">
        <v>48</v>
      </c>
      <c r="IE39" s="21"/>
      <c r="IF39" s="21"/>
      <c r="IG39" s="21"/>
      <c r="IH39" s="21"/>
      <c r="II39" s="21"/>
    </row>
    <row r="40" ht="15"/>
    <row r="41" ht="15"/>
    <row r="43" ht="15"/>
  </sheetData>
  <sheetProtection password="E491" sheet="1"/>
  <mergeCells count="10">
    <mergeCell ref="A9:BC9"/>
    <mergeCell ref="C39:BC39"/>
    <mergeCell ref="A1:L1"/>
    <mergeCell ref="A4:BC4"/>
    <mergeCell ref="A5:BC5"/>
    <mergeCell ref="A6:BC6"/>
    <mergeCell ref="A7:BC7"/>
    <mergeCell ref="B8:BC8"/>
    <mergeCell ref="A37:B37"/>
    <mergeCell ref="A39:B39"/>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8">
      <formula1>"Select,Option C1,Option D1"</formula1>
      <formula2>0</formula2>
    </dataValidation>
    <dataValidation allowBlank="1" showInputMessage="1" showErrorMessage="1" promptTitle="Itemcode/Make" prompt="Please enter text" sqref="F37 C14 C16 C18 C20 C22 C24 C34:C36 C28:C29 C26 C31">
      <formula1>0</formula1>
      <formula2>0</formula2>
    </dataValidation>
    <dataValidation type="decimal" allowBlank="1" showInputMessage="1" showErrorMessage="1" promptTitle="Quantity" prompt="Please enter the Quantity for this item. " errorTitle="Invalid Entry" error="Only Numeric Values are allowed. " sqref="C13 C15 C17 C19 C21 C23 C25 C30 C32:C33 C27 D13:D36 F13:F36">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34:M36 O14 M14 M16 O16 O18 M18 M20 O20 O22 M22 M24 O24 M28:M29 O34:O36 O31 O28:O29 M26 O26 M31">
      <formula1>0</formula1>
      <formula2>999999999999999</formula2>
    </dataValidation>
    <dataValidation allowBlank="1" showInputMessage="1" showErrorMessage="1" promptTitle="Addition / Deduction" prompt="Please Choose the correct One" sqref="J13:J36">
      <formula1>0</formula1>
      <formula2>0</formula2>
    </dataValidation>
    <dataValidation type="list" showErrorMessage="1" sqref="I13:I3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3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6">
      <formula1>0</formula1>
      <formula2>999999999999999</formula2>
    </dataValidation>
    <dataValidation allowBlank="1" showInputMessage="1" showErrorMessage="1" promptTitle="Units" prompt="Please enter Units in text" sqref="E13:E36">
      <formula1>0</formula1>
      <formula2>0</formula2>
    </dataValidation>
    <dataValidation type="list" allowBlank="1" showErrorMessage="1" sqref="K13:K36">
      <formula1>"Partial Conversion,Full Conversion"</formula1>
      <formula2>0</formula2>
    </dataValidation>
    <dataValidation type="list" allowBlank="1" showInputMessage="1" showErrorMessage="1" sqref="L13 L14 L15 L16 L17 L18 L19 L20 L21 L22 L23 L24 L25 L26 L27 L28 L29 L30 L31 L32 L33 L34 L36:L39 L35">
      <formula1>"INR"</formula1>
    </dataValidation>
  </dataValidations>
  <printOptions/>
  <pageMargins left="0.35433070866141736" right="0.2362204724409449" top="0.7480314960629921" bottom="0.4330708661417323" header="0.5118110236220472" footer="0.5118110236220472"/>
  <pageSetup horizontalDpi="300" verticalDpi="300" orientation="landscape" paperSize="9" scale="63"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2" t="s">
        <v>43</v>
      </c>
      <c r="F6" s="62"/>
      <c r="G6" s="62"/>
      <c r="H6" s="62"/>
      <c r="I6" s="62"/>
      <c r="J6" s="62"/>
      <c r="K6" s="62"/>
    </row>
    <row r="7" spans="5:11" ht="15">
      <c r="E7" s="63"/>
      <c r="F7" s="63"/>
      <c r="G7" s="63"/>
      <c r="H7" s="63"/>
      <c r="I7" s="63"/>
      <c r="J7" s="63"/>
      <c r="K7" s="63"/>
    </row>
    <row r="8" spans="5:11" ht="15">
      <c r="E8" s="63"/>
      <c r="F8" s="63"/>
      <c r="G8" s="63"/>
      <c r="H8" s="63"/>
      <c r="I8" s="63"/>
      <c r="J8" s="63"/>
      <c r="K8" s="63"/>
    </row>
    <row r="9" spans="5:11" ht="15">
      <c r="E9" s="63"/>
      <c r="F9" s="63"/>
      <c r="G9" s="63"/>
      <c r="H9" s="63"/>
      <c r="I9" s="63"/>
      <c r="J9" s="63"/>
      <c r="K9" s="63"/>
    </row>
    <row r="10" spans="5:11" ht="15">
      <c r="E10" s="63"/>
      <c r="F10" s="63"/>
      <c r="G10" s="63"/>
      <c r="H10" s="63"/>
      <c r="I10" s="63"/>
      <c r="J10" s="63"/>
      <c r="K10" s="63"/>
    </row>
    <row r="11" spans="5:11" ht="15">
      <c r="E11" s="63"/>
      <c r="F11" s="63"/>
      <c r="G11" s="63"/>
      <c r="H11" s="63"/>
      <c r="I11" s="63"/>
      <c r="J11" s="63"/>
      <c r="K11" s="63"/>
    </row>
    <row r="12" spans="5:11" ht="15">
      <c r="E12" s="63"/>
      <c r="F12" s="63"/>
      <c r="G12" s="63"/>
      <c r="H12" s="63"/>
      <c r="I12" s="63"/>
      <c r="J12" s="63"/>
      <c r="K12" s="63"/>
    </row>
    <row r="13" spans="5:11" ht="15">
      <c r="E13" s="63"/>
      <c r="F13" s="63"/>
      <c r="G13" s="63"/>
      <c r="H13" s="63"/>
      <c r="I13" s="63"/>
      <c r="J13" s="63"/>
      <c r="K13" s="63"/>
    </row>
    <row r="14" spans="5:11" ht="15">
      <c r="E14" s="63"/>
      <c r="F14" s="63"/>
      <c r="G14" s="63"/>
      <c r="H14" s="63"/>
      <c r="I14" s="63"/>
      <c r="J14" s="63"/>
      <c r="K14" s="6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2019-01-12T08:53:56Z</cp:lastPrinted>
  <dcterms:created xsi:type="dcterms:W3CDTF">2009-01-30T06:42:42Z</dcterms:created>
  <dcterms:modified xsi:type="dcterms:W3CDTF">2019-09-06T08:20:15Z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