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<sst xmlns="http://schemas.openxmlformats.org/spreadsheetml/2006/main" count="139" uniqueCount="63">
  <si>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</si>
  <si>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</si>
  <si>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</si>
  <si>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</si>
  <si>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</si>
  <si>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</si>
  <si>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</si>
  <si>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</si>
  <si>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</si>
  <si>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</si>
  <si>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</si>
  <si>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</si>
  <si>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</si>
  <si>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</si>
  <si>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</si>
  <si>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</si>
  <si>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</si>
  <si>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</si>
  <si>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</si>
  <si>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</si>
  <si>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</si>
  <si>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</si>
  <si>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</si>
  <si>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</si>
  <si>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</si>
  <si>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</si>
  <si>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</si>
  <si>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</si>
  <si>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</si>
  <si>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</si>
  <si>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</si>
  <si>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</si>
  <si>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</si>
  <si>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</si>
  <si>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</si>
  <si>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</si>
  <si>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</si>
  <si>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</si>
  <si>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</si>
  <si>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</si>
  <si>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</si>
  <si>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</si>
  <si>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</si>
  <si>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</si>
  <si>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</si>
  <si>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</si>
  <si>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Freight Charges ( Unloading &amp; Stacking) { CIF charges for other than INR Bidders)</t>
  </si>
  <si>
    <t>Other Charges- If any-P&amp;F ( FCA charges for other than INR bidders)</t>
  </si>
  <si>
    <t>Other Charges, If any</t>
  </si>
  <si>
    <t>item2</t>
  </si>
  <si>
    <t>GST , total amount                         ( INR Bidders)</t>
  </si>
  <si>
    <t>Contract No:  &lt;IISERM(1207)19/20/Pur&gt;</t>
  </si>
  <si>
    <r>
      <t xml:space="preserve">Supply and installation of Apple 11 inch iPad Pro 256 GB Wifi+Cellular
  </t>
    </r>
    <r>
      <rPr>
        <sz val="14"/>
        <rFont val="Calibri"/>
        <family val="2"/>
      </rPr>
      <t>(Complete with all as per specification given)</t>
    </r>
  </si>
  <si>
    <r>
      <t xml:space="preserve">Supply of Apple Pencil (compatible with above iPad Pro)
  </t>
    </r>
    <r>
      <rPr>
        <sz val="14"/>
        <rFont val="Calibri"/>
        <family val="2"/>
      </rPr>
      <t>(Complete with all as per specification given)</t>
    </r>
  </si>
  <si>
    <r>
      <t xml:space="preserve">Supply of USB-C to digital AV multiport adapter
</t>
    </r>
    <r>
      <rPr>
        <sz val="14"/>
        <rFont val="Calibri"/>
        <family val="2"/>
      </rPr>
      <t xml:space="preserve"> (Complete with all as per specification given)</t>
    </r>
  </si>
  <si>
    <t>Supply and installation of Apple 11 inch iPad Pro 256 GB Wifi+Cellular
  (Complete with all as per specification given)</t>
  </si>
  <si>
    <t>Supply of Apple Pencil (compatible with above iPad Pro)
  (Complete with all as per specification given)</t>
  </si>
  <si>
    <t>Supply of USB-C to digital AV multiport adapter
 (Complete with all as per specification given)</t>
  </si>
  <si>
    <r>
      <t xml:space="preserve">Creative Cloud for Teams all app team licensing for Mac 
</t>
    </r>
    <r>
      <rPr>
        <sz val="14"/>
        <rFont val="Calibri"/>
        <family val="2"/>
      </rPr>
      <t xml:space="preserve"> (Complete with all as per specification given)</t>
    </r>
  </si>
  <si>
    <t>item3</t>
  </si>
  <si>
    <t>item4</t>
  </si>
  <si>
    <t>Creative Cloud for Teams all app team licensing for Mac 
 (Complete with all as per specification given)</t>
  </si>
  <si>
    <t>&lt;Supply and Installation of Apple iPad Pro, Apple Pencil, Software &amp; accessories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</si>
</sst>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Calibri"/>
      <family val="2"/>
    </font>
    <font>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5" xfId="59" applyNumberFormat="1" applyFont="1" applyFill="1" applyBorder="1" applyAlignment="1">
      <alignment horizontal="right" vertical="top"/>
      <protection/>
    </xf>
    <xf numFmtId="0" fontId="15"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7" fillId="0" borderId="18"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0" xfId="55" applyNumberFormat="1" applyFont="1" applyFill="1" applyAlignment="1">
      <alignment vertical="top" wrapText="1"/>
      <protection/>
    </xf>
    <xf numFmtId="0" fontId="24" fillId="0" borderId="13" xfId="59" applyNumberFormat="1" applyFont="1" applyFill="1" applyBorder="1" applyAlignment="1">
      <alignment vertical="top" wrapText="1"/>
      <protection/>
    </xf>
    <xf numFmtId="2" fontId="4" fillId="0" borderId="10" xfId="59" applyNumberFormat="1" applyFont="1" applyFill="1" applyBorder="1" applyAlignment="1">
      <alignment horizontal="center" vertical="top" readingOrder="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2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2600325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9"/>
  <sheetViews>
    <sheetView showGridLines="0" zoomScale="85" zoomScaleNormal="85" zoomScalePageLayoutView="0" workbookViewId="0" topLeftCell="A1">
      <selection activeCell="A13" sqref="A13"/>
    </sheetView>
  </sheetViews>
  <sheetFormatPr defaultColWidth="9.140625" defaultRowHeight="15"/>
  <cols>
    <col min="1" max="1" width="7.7109375" style="1" customWidth="1"/>
    <col min="2" max="2" width="76.8515625" style="1" customWidth="1"/>
    <col min="3" max="3" width="13.57421875" style="1" hidden="1" customWidth="1"/>
    <col min="4" max="4" width="9.00390625" style="1" customWidth="1"/>
    <col min="5" max="5" width="9.57421875" style="1" customWidth="1"/>
    <col min="6" max="6" width="15.140625" style="1" hidden="1" customWidth="1"/>
    <col min="7" max="11" width="9.140625" style="1" hidden="1" customWidth="1"/>
    <col min="12" max="12" width="12.421875" style="1" customWidth="1"/>
    <col min="13" max="13" width="20.140625" style="1" customWidth="1"/>
    <col min="14" max="14" width="12.28125" style="2" hidden="1" customWidth="1"/>
    <col min="15" max="15" width="17.57421875" style="1" customWidth="1"/>
    <col min="16" max="16" width="22.8515625" style="1" customWidth="1"/>
    <col min="17" max="17" width="12.28125" style="1" hidden="1" customWidth="1"/>
    <col min="18" max="18" width="22.7109375" style="1" hidden="1" customWidth="1"/>
    <col min="19" max="19" width="12.8515625" style="1" hidden="1" customWidth="1"/>
    <col min="20" max="20" width="12.28125" style="1" hidden="1" customWidth="1"/>
    <col min="21" max="52" width="9.140625" style="1" hidden="1" customWidth="1"/>
    <col min="53" max="53" width="17.0039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45</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62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46</v>
      </c>
      <c r="Q11" s="19" t="s">
        <v>27</v>
      </c>
      <c r="R11" s="19" t="s">
        <v>47</v>
      </c>
      <c r="S11" s="19" t="s">
        <v>48</v>
      </c>
      <c r="T11" s="19" t="s">
        <v>28</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29</v>
      </c>
      <c r="BB11" s="21" t="s">
        <v>30</v>
      </c>
      <c r="BC11" s="22" t="s">
        <v>31</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55.5" customHeight="1">
      <c r="A13" s="25">
        <v>1.1</v>
      </c>
      <c r="B13" s="66" t="s">
        <v>52</v>
      </c>
      <c r="C13" s="44" t="s">
        <v>32</v>
      </c>
      <c r="D13" s="67">
        <v>1</v>
      </c>
      <c r="E13" s="52" t="s">
        <v>33</v>
      </c>
      <c r="F13" s="53"/>
      <c r="G13" s="54"/>
      <c r="H13" s="55"/>
      <c r="I13" s="56" t="s">
        <v>34</v>
      </c>
      <c r="J13" s="57">
        <f>IF(I13="Less(-)",-1,1)</f>
        <v>1</v>
      </c>
      <c r="K13" s="58" t="s">
        <v>35</v>
      </c>
      <c r="L13" s="58" t="s">
        <v>4</v>
      </c>
      <c r="M13" s="59"/>
      <c r="N13" s="54"/>
      <c r="O13" s="59"/>
      <c r="P13" s="59"/>
      <c r="Q13" s="54"/>
      <c r="R13" s="54"/>
      <c r="S13" s="60"/>
      <c r="T13" s="60"/>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2">
        <f>D13*M13+R13</f>
        <v>0</v>
      </c>
      <c r="BB13" s="47">
        <f>D13*M13+O13+P13+R13+S13</f>
        <v>0</v>
      </c>
      <c r="BC13" s="26" t="str">
        <f>SpellNumber(L13,BB13)</f>
        <v>INR Zero Only</v>
      </c>
      <c r="IA13" s="27">
        <v>1.1</v>
      </c>
      <c r="IB13" s="65" t="s">
        <v>55</v>
      </c>
      <c r="IC13" s="27" t="s">
        <v>32</v>
      </c>
      <c r="ID13" s="27">
        <v>1</v>
      </c>
      <c r="IE13" s="28" t="s">
        <v>33</v>
      </c>
      <c r="IF13" s="28" t="s">
        <v>36</v>
      </c>
      <c r="IG13" s="28" t="s">
        <v>32</v>
      </c>
      <c r="IH13" s="28">
        <v>123.223</v>
      </c>
      <c r="II13" s="28" t="s">
        <v>33</v>
      </c>
    </row>
    <row r="14" spans="1:243" s="27" customFormat="1" ht="55.5" customHeight="1">
      <c r="A14" s="25">
        <v>1.2</v>
      </c>
      <c r="B14" s="66" t="s">
        <v>53</v>
      </c>
      <c r="C14" s="44" t="s">
        <v>49</v>
      </c>
      <c r="D14" s="67">
        <v>1</v>
      </c>
      <c r="E14" s="52" t="s">
        <v>33</v>
      </c>
      <c r="F14" s="53"/>
      <c r="G14" s="54"/>
      <c r="H14" s="55"/>
      <c r="I14" s="56" t="s">
        <v>34</v>
      </c>
      <c r="J14" s="57">
        <f>IF(I14="Less(-)",-1,1)</f>
        <v>1</v>
      </c>
      <c r="K14" s="58" t="s">
        <v>35</v>
      </c>
      <c r="L14" s="58" t="s">
        <v>4</v>
      </c>
      <c r="M14" s="59"/>
      <c r="N14" s="54"/>
      <c r="O14" s="59"/>
      <c r="P14" s="59"/>
      <c r="Q14" s="54"/>
      <c r="R14" s="54"/>
      <c r="S14" s="60"/>
      <c r="T14" s="60"/>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2">
        <f>D14*M14+R14</f>
        <v>0</v>
      </c>
      <c r="BB14" s="47">
        <f>D14*M14+O14+P14+R14+S14</f>
        <v>0</v>
      </c>
      <c r="BC14" s="26"/>
      <c r="IA14" s="27">
        <v>1.2</v>
      </c>
      <c r="IB14" s="65" t="s">
        <v>56</v>
      </c>
      <c r="IC14" s="27" t="s">
        <v>49</v>
      </c>
      <c r="ID14" s="27">
        <v>1</v>
      </c>
      <c r="IE14" s="28" t="s">
        <v>33</v>
      </c>
      <c r="IF14" s="28"/>
      <c r="IG14" s="28"/>
      <c r="IH14" s="28"/>
      <c r="II14" s="28"/>
    </row>
    <row r="15" spans="1:243" s="27" customFormat="1" ht="55.5" customHeight="1">
      <c r="A15" s="25">
        <v>1.3</v>
      </c>
      <c r="B15" s="66" t="s">
        <v>54</v>
      </c>
      <c r="C15" s="44" t="s">
        <v>59</v>
      </c>
      <c r="D15" s="67">
        <v>1</v>
      </c>
      <c r="E15" s="52" t="s">
        <v>33</v>
      </c>
      <c r="F15" s="53"/>
      <c r="G15" s="54"/>
      <c r="H15" s="55"/>
      <c r="I15" s="56" t="s">
        <v>34</v>
      </c>
      <c r="J15" s="57">
        <f>IF(I15="Less(-)",-1,1)</f>
        <v>1</v>
      </c>
      <c r="K15" s="58" t="s">
        <v>35</v>
      </c>
      <c r="L15" s="58" t="s">
        <v>4</v>
      </c>
      <c r="M15" s="59"/>
      <c r="N15" s="54"/>
      <c r="O15" s="59"/>
      <c r="P15" s="59"/>
      <c r="Q15" s="54"/>
      <c r="R15" s="54"/>
      <c r="S15" s="60"/>
      <c r="T15" s="60"/>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2">
        <f>D15*M15+R15</f>
        <v>0</v>
      </c>
      <c r="BB15" s="47">
        <f>D15*M15+O15+P15+R15+S15</f>
        <v>0</v>
      </c>
      <c r="BC15" s="26" t="str">
        <f>SpellNumber(L15,BB15)</f>
        <v>INR Zero Only</v>
      </c>
      <c r="IA15" s="27">
        <v>1.3</v>
      </c>
      <c r="IB15" s="65" t="s">
        <v>57</v>
      </c>
      <c r="IC15" s="27" t="s">
        <v>59</v>
      </c>
      <c r="ID15" s="27">
        <v>1</v>
      </c>
      <c r="IE15" s="28" t="s">
        <v>33</v>
      </c>
      <c r="IF15" s="28"/>
      <c r="IG15" s="28"/>
      <c r="IH15" s="28"/>
      <c r="II15" s="28"/>
    </row>
    <row r="16" spans="1:243" s="27" customFormat="1" ht="41.25" customHeight="1">
      <c r="A16" s="25">
        <v>1.4</v>
      </c>
      <c r="B16" s="66" t="s">
        <v>58</v>
      </c>
      <c r="C16" s="44" t="s">
        <v>60</v>
      </c>
      <c r="D16" s="67">
        <v>1</v>
      </c>
      <c r="E16" s="52" t="s">
        <v>33</v>
      </c>
      <c r="F16" s="53"/>
      <c r="G16" s="54"/>
      <c r="H16" s="55"/>
      <c r="I16" s="56" t="s">
        <v>34</v>
      </c>
      <c r="J16" s="57">
        <f>IF(I16="Less(-)",-1,1)</f>
        <v>1</v>
      </c>
      <c r="K16" s="58" t="s">
        <v>35</v>
      </c>
      <c r="L16" s="58" t="s">
        <v>4</v>
      </c>
      <c r="M16" s="59"/>
      <c r="N16" s="54"/>
      <c r="O16" s="59"/>
      <c r="P16" s="59"/>
      <c r="Q16" s="54"/>
      <c r="R16" s="54"/>
      <c r="S16" s="60"/>
      <c r="T16" s="60"/>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2">
        <f>D16*M16+R16</f>
        <v>0</v>
      </c>
      <c r="BB16" s="47">
        <f>D16*M16+O16+P16+R16+S16</f>
        <v>0</v>
      </c>
      <c r="BC16" s="26" t="str">
        <f>SpellNumber(L16,BB16)</f>
        <v>INR Zero Only</v>
      </c>
      <c r="IA16" s="27">
        <v>1.4</v>
      </c>
      <c r="IB16" s="65" t="s">
        <v>61</v>
      </c>
      <c r="IC16" s="27" t="s">
        <v>60</v>
      </c>
      <c r="ID16" s="27">
        <v>1</v>
      </c>
      <c r="IE16" s="28" t="s">
        <v>33</v>
      </c>
      <c r="IF16" s="28" t="s">
        <v>36</v>
      </c>
      <c r="IG16" s="28" t="s">
        <v>32</v>
      </c>
      <c r="IH16" s="28">
        <v>123.223</v>
      </c>
      <c r="II16" s="28" t="s">
        <v>33</v>
      </c>
    </row>
    <row r="17" spans="1:243" s="27" customFormat="1" ht="24.75" customHeight="1">
      <c r="A17" s="30" t="s">
        <v>38</v>
      </c>
      <c r="B17" s="64"/>
      <c r="C17" s="31"/>
      <c r="D17" s="31"/>
      <c r="E17" s="48"/>
      <c r="F17" s="48"/>
      <c r="G17" s="48"/>
      <c r="H17" s="49"/>
      <c r="I17" s="49"/>
      <c r="J17" s="49"/>
      <c r="K17" s="49"/>
      <c r="L17" s="50"/>
      <c r="BA17" s="51">
        <f>SUM(BA13:BA16)</f>
        <v>0</v>
      </c>
      <c r="BB17" s="51">
        <f>SUM(BB13:BB16)</f>
        <v>0</v>
      </c>
      <c r="BC17" s="26" t="str">
        <f>SpellNumber($E$2,BB17)</f>
        <v>INR Zero Only</v>
      </c>
      <c r="IE17" s="28">
        <v>4</v>
      </c>
      <c r="IF17" s="28" t="s">
        <v>37</v>
      </c>
      <c r="IG17" s="28" t="s">
        <v>39</v>
      </c>
      <c r="IH17" s="28">
        <v>10</v>
      </c>
      <c r="II17" s="28" t="s">
        <v>33</v>
      </c>
    </row>
    <row r="18" spans="1:243" s="39" customFormat="1" ht="54.75" customHeight="1" hidden="1">
      <c r="A18" s="30" t="s">
        <v>40</v>
      </c>
      <c r="B18" s="63"/>
      <c r="C18" s="32"/>
      <c r="D18" s="33"/>
      <c r="E18" s="45" t="s">
        <v>41</v>
      </c>
      <c r="F18" s="46"/>
      <c r="G18" s="34"/>
      <c r="H18" s="35"/>
      <c r="I18" s="35"/>
      <c r="J18" s="35"/>
      <c r="K18" s="36"/>
      <c r="L18" s="37"/>
      <c r="M18" s="38" t="s">
        <v>42</v>
      </c>
      <c r="O18" s="27"/>
      <c r="P18" s="27"/>
      <c r="Q18" s="27"/>
      <c r="R18" s="27"/>
      <c r="S18" s="27"/>
      <c r="BA18" s="40">
        <f>IF(ISBLANK(F18),0,IF(E18="Excess (+)",ROUND(BA17+(BA17*F18),2),IF(E18="Less (-)",ROUND(BA17+(BA17*F18*(-1)),2),0)))</f>
        <v>0</v>
      </c>
      <c r="BB18" s="41">
        <f>ROUND(BA18,0)</f>
        <v>0</v>
      </c>
      <c r="BC18" s="42" t="str">
        <f>SpellNumber(L18,BB18)</f>
        <v> Zero Only</v>
      </c>
      <c r="IE18" s="43"/>
      <c r="IF18" s="43"/>
      <c r="IG18" s="43"/>
      <c r="IH18" s="43"/>
      <c r="II18" s="43"/>
    </row>
    <row r="19" spans="1:243" s="39" customFormat="1" ht="43.5" customHeight="1">
      <c r="A19" s="29" t="s">
        <v>43</v>
      </c>
      <c r="B19" s="29"/>
      <c r="C19" s="69" t="str">
        <f>SpellNumber($E$2,BB17)</f>
        <v>INR Zero Only</v>
      </c>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IE19" s="43"/>
      <c r="IF19" s="43"/>
      <c r="IG19" s="43"/>
      <c r="IH19" s="43"/>
      <c r="II19" s="43"/>
    </row>
    <row r="20" ht="15"/>
    <row r="21" ht="15"/>
    <row r="22" ht="15"/>
    <row r="23" ht="15"/>
    <row r="24" ht="15"/>
    <row r="25" ht="15"/>
    <row r="26" ht="15"/>
    <row r="27" ht="15"/>
    <row r="28" ht="15"/>
    <row r="29" ht="15"/>
    <row r="30" ht="15"/>
    <row r="31" ht="15"/>
    <row r="32" ht="15"/>
  </sheetData>
  <sheetProtection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L16 L15">
      <formula1>"INR"</formula1>
    </dataValidation>
    <dataValidation type="decimal" allowBlank="1" showInputMessage="1" showErrorMessage="1" promptTitle="Basic Rate Entry" prompt="Please enter Basic Rate in Rupees for this item. " errorTitle="Invaid Entry" error="Only Numeric Values are allowed. " sqref="O13:P16 M13:M16">
      <formula1>0</formula1>
      <formula2>999999999999999</formula2>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N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44</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2018-05-14T07:51:12Z</cp:lastPrinted>
  <dcterms:created xsi:type="dcterms:W3CDTF">2009-01-30T06:42:42Z</dcterms:created>
  <dcterms:modified xsi:type="dcterms:W3CDTF">2019-06-03T11:11:57Z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