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'BoQ1'!$1:$48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<sst xmlns="http://schemas.openxmlformats.org/spreadsheetml/2006/main" count="288" uniqueCount="105">
  <si>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</si>
  <si>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</si>
  <si>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</si>
  <si>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</si>
  <si>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</si>
  <si>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</si>
  <si>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</si>
  <si>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</si>
  <si>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</si>
  <si>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</si>
  <si>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</si>
  <si>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</si>
  <si>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</si>
  <si>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</si>
  <si>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</si>
  <si>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</si>
  <si>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</si>
  <si>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</si>
  <si>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</si>
  <si>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</si>
  <si>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</si>
  <si>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</si>
  <si>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</si>
  <si>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</si>
  <si>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</si>
  <si>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</si>
  <si>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</si>
  <si>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</si>
  <si>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</si>
  <si>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</si>
  <si>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</si>
  <si>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</si>
  <si>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</si>
  <si>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</si>
  <si>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</si>
  <si>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</si>
  <si>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</si>
  <si>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</si>
  <si>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</si>
  <si>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</si>
  <si>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</si>
  <si>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</si>
  <si>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</si>
  <si>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</si>
  <si>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</si>
  <si>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</si>
  <si>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</si>
  <si>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</si>
  <si>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</si>
  <si>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</si>
  <si>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</si>
  <si>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</si>
  <si>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item7</t>
  </si>
  <si>
    <t>item8</t>
  </si>
  <si>
    <t>item9</t>
  </si>
  <si>
    <t>item10</t>
  </si>
  <si>
    <t>item11</t>
  </si>
  <si>
    <t>item12</t>
  </si>
  <si>
    <t>item13</t>
  </si>
  <si>
    <t>INR Zero Only</t>
  </si>
  <si>
    <t>All kinds of soil</t>
  </si>
  <si>
    <t>Providing and laying in position cement concrete of specified grade excluding the cost of centering and shuttering - All work up to plinth level :</t>
  </si>
  <si>
    <t>cum</t>
  </si>
  <si>
    <t>kg</t>
  </si>
  <si>
    <t>sqm</t>
  </si>
  <si>
    <t>Earth work in excavation by mechanical means (Hydraulic excavator) / manual means over areas (exceeding 30cm in depth. 1.5 m in width as well as 10 sqm on plan) including disposal of excavated earth, lead upto 50m and lift upto 1.5m, disposed earth to be levelled and neatly dressed.</t>
  </si>
  <si>
    <t>Supplying and filling in plinth with Jamuna sand under floors including, watering, ramming consolidating and dressing complete.</t>
  </si>
  <si>
    <t>1:4:8 (1 Cement : 4 coarse sand : 8 graded stone aggregate 40 mm nominal size)</t>
  </si>
  <si>
    <t>Providing and laying in position specified grade of reinforced cement concrete excluding the cost of centering, shuttering, finishing and reinforcement - All work up to plinth level :</t>
  </si>
  <si>
    <t>1:1.5:3 (1 cement : 1.5 coarse sand : 3 graded stone aggregate 20 mm nominal size)</t>
  </si>
  <si>
    <t>Brick work with F.P.S. bricks of class designation 75 in foundation and plinth in:</t>
  </si>
  <si>
    <t>Cement mortar 1:4 (1 cement : 4 coarse sand)</t>
  </si>
  <si>
    <t>Providing and fixing bright finished brass 100 mm mortice latch and lock with 6 levers and a pair of lever handles of approved quality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</si>
  <si>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</si>
  <si>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handles, ISI marked, anodised (anodic coating not less than grade AC 10 as per IS : 1868) transparent or dyed to required colour or shade, with necessary screws etc. complete :</t>
  </si>
  <si>
    <t>125 mm</t>
  </si>
  <si>
    <t>Steel work in built up tubular trusses including cutting, hoisting fixing in position and applying a priming coat of approved steel primer, welded and bolted including special shaped washers etc. complete.</t>
  </si>
  <si>
    <t>Hot finished welded type tubes.</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</si>
  <si>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</si>
  <si>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</si>
  <si>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Providing corrugated G.S. sheet roofing including vertical/curved surface fixed with polymer coated J or L hooks, bolts and nuts 8 mm diameter with bitumen and G.I. limpet washers or with G.I. limpet washers filled with white lead and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</si>
  <si>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1.00mm thick with zinc coating not less than 275gm/m²</t>
  </si>
  <si>
    <t>Supply &amp; installation of precoated galvanised iron profile sheets (size, shape and pitch of corrugation as approved by Engineer-in-charge) 0.50 mm +/- 5% total coated thickness (TCT) thick Zinc coating 120gsm as per IS: 277 in 240mpa steel grade, 5-7 microns epoxy primer on both side of the sheet and polyester top coat 15-18 microns. Sheet should have protective guard film of 25 microns minimum to avoid scratches while transportation and should be supplied in single length upto 12 metre or as desired by Engineer-in-charge. The sheet shall be fixed using self drilling /self tapping screws of size (5.5x 55mm) with EPDM seal or with polymer coated J or L hooks, bolts and nuts 8mm diameter with bitumen and G.I. limpet washers or with G.I. limpet washers filled with white lead complete upto any pitch in horizontal/ vertical or curved surfaces excluding the cost of purlins, rafters and trusses and including cutting to size and shape wherever required.</t>
  </si>
  <si>
    <t>Painting with synthetic enamel paint of approved brand and manufacture to give an even shade :</t>
  </si>
  <si>
    <t>Two or more coats on new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</si>
  <si>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</si>
  <si>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</si>
  <si>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</si>
  <si>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item14</t>
  </si>
  <si>
    <t>For shutters of doors, windows &amp; ventilators including providing and fixing hinges/ pivots and making provision for fixing of fittings wherever required including the cost of EPDM rubber / neoprene gasket required (Fittings shall be paid for separately)</t>
  </si>
  <si>
    <t>item15</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</si>
  <si>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</si>
  <si>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</si>
  <si>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item16</t>
  </si>
  <si>
    <t>Providing and fixing glazing in aluminium door, window, ventilator shutters and partitions etc. with EPDM rubber / neoprene gasket etc. complete as per the architectural drawings and the directions of engineer-in-charge. (Cost of aluminium snap beading shall be paid in basic item):</t>
  </si>
  <si>
    <t>With float glass panes of 5.50 mm thickness</t>
  </si>
  <si>
    <t>ite,m17</t>
  </si>
  <si>
    <t>Providing and fixing ACP sheet 5mm thick single side laminated  with neoprene gasket and silicon sealant complete in all respect to the direction of Engineer in Charge.</t>
  </si>
  <si>
    <t>item18</t>
  </si>
  <si>
    <t>P/f of solid doors  80 mm thick jamb 60 mm thick shutter double skin Clean Room wall panels made up of  0.80 mm GI powder coated sheet, infill material as puff having density of 40 kg/m3 with all required accessories like C type floor track, top channel, male female channel, Silicon sealant and fishes for grouting, etc all complete as per manufacturer specifications at all heights and as per direction of Engineer-in-Charge</t>
  </si>
  <si>
    <t>item19</t>
  </si>
  <si>
    <t>nos</t>
  </si>
  <si>
    <t xml:space="preserve">BASIC RATE INCLUSIVE OF gst In Figures To be entered by the Bidder 
Rs.      P
 </t>
  </si>
  <si>
    <t>Contract No:  &lt;IISER/EE-EO/18-19/MISC-2&gt;</t>
  </si>
  <si>
    <t>Name of Work: &lt;Balance work of labs of Dr.S.K.Biswas , Dr.S.Jena and Dr.Anoop Ambil at IISER Mohali &gt;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</si>
</sst>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00"/>
    <numFmt numFmtId="173" formatCode="0.000"/>
    <numFmt numFmtId="174"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8"/>
      <color indexed="8"/>
      <name val="Times New Roman"/>
      <family val="1"/>
    </font>
    <font>
      <sz val="18"/>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8"/>
      <color theme="1"/>
      <name val="Times New Roman"/>
      <family val="1"/>
    </font>
    <font>
      <sz val="18"/>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rgb="FF000000"/>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4" fillId="0" borderId="0" xfId="55" applyNumberFormat="1" applyFont="1" applyFill="1" applyAlignment="1" applyProtection="1">
      <alignment vertical="top"/>
      <protection/>
    </xf>
    <xf numFmtId="0" fontId="20" fillId="0" borderId="14" xfId="59" applyNumberFormat="1" applyFont="1" applyFill="1" applyBorder="1" applyAlignment="1">
      <alignment horizontal="right" vertical="top"/>
      <protection/>
    </xf>
    <xf numFmtId="0" fontId="15" fillId="0" borderId="15"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7" fillId="34" borderId="11" xfId="55" applyNumberFormat="1" applyFont="1" applyFill="1" applyBorder="1" applyAlignment="1">
      <alignment horizontal="center" vertical="top" wrapText="1"/>
      <protection/>
    </xf>
    <xf numFmtId="0" fontId="60" fillId="0" borderId="16" xfId="0" applyFont="1" applyFill="1" applyBorder="1" applyAlignment="1">
      <alignment horizontal="center" vertical="center"/>
    </xf>
    <xf numFmtId="0" fontId="17" fillId="35" borderId="11" xfId="59" applyNumberFormat="1" applyFont="1" applyFill="1" applyBorder="1" applyAlignment="1" applyProtection="1">
      <alignment vertical="center" wrapText="1"/>
      <protection/>
    </xf>
    <xf numFmtId="0" fontId="17" fillId="0" borderId="11" xfId="59" applyNumberFormat="1" applyFont="1" applyFill="1" applyBorder="1" applyAlignment="1" applyProtection="1">
      <alignment vertical="center" wrapText="1"/>
      <protection locked="0"/>
    </xf>
    <xf numFmtId="0" fontId="18" fillId="36" borderId="11" xfId="59" applyNumberFormat="1" applyFont="1" applyFill="1" applyBorder="1" applyAlignment="1" applyProtection="1">
      <alignment vertical="center" wrapText="1"/>
      <protection locked="0"/>
    </xf>
    <xf numFmtId="0" fontId="19" fillId="36" borderId="11" xfId="65" applyNumberFormat="1" applyFont="1" applyFill="1" applyBorder="1" applyAlignment="1" applyProtection="1">
      <alignment horizontal="center" vertical="center"/>
      <protection/>
    </xf>
    <xf numFmtId="0" fontId="16" fillId="0" borderId="17" xfId="55" applyNumberFormat="1" applyFont="1" applyFill="1" applyBorder="1" applyAlignment="1" applyProtection="1">
      <alignment vertical="top"/>
      <protection/>
    </xf>
    <xf numFmtId="0" fontId="7" fillId="0" borderId="16" xfId="59" applyNumberFormat="1" applyFont="1" applyFill="1" applyBorder="1" applyAlignment="1">
      <alignment horizontal="left" vertical="top"/>
      <protection/>
    </xf>
    <xf numFmtId="0" fontId="7" fillId="35" borderId="16" xfId="59" applyNumberFormat="1" applyFont="1" applyFill="1" applyBorder="1" applyAlignment="1">
      <alignment horizontal="left" vertical="top"/>
      <protection/>
    </xf>
    <xf numFmtId="0" fontId="11" fillId="0" borderId="13" xfId="55" applyNumberFormat="1" applyFont="1" applyFill="1" applyBorder="1" applyAlignment="1">
      <alignment horizontal="center" vertical="center" wrapText="1"/>
      <protection/>
    </xf>
    <xf numFmtId="0" fontId="15" fillId="0" borderId="18" xfId="59" applyNumberFormat="1" applyFont="1" applyFill="1" applyBorder="1" applyAlignment="1">
      <alignment horizontal="center" vertical="top"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7" fillId="0" borderId="20" xfId="59" applyNumberFormat="1" applyFont="1" applyFill="1" applyBorder="1" applyAlignment="1">
      <alignment horizontal="center" vertical="top"/>
      <protection/>
    </xf>
    <xf numFmtId="0" fontId="7" fillId="35" borderId="21"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xf numFmtId="0" fontId="7" fillId="0" borderId="16" xfId="55" applyNumberFormat="1" applyFont="1" applyFill="1" applyBorder="1" applyAlignment="1">
      <alignment horizontal="center" vertical="top" wrapText="1"/>
      <protection/>
    </xf>
    <xf numFmtId="2" fontId="4" fillId="0" borderId="16" xfId="59" applyNumberFormat="1" applyFont="1" applyFill="1" applyBorder="1" applyAlignment="1">
      <alignment horizontal="center" vertical="center"/>
      <protection/>
    </xf>
    <xf numFmtId="2" fontId="7" fillId="0" borderId="16" xfId="55" applyNumberFormat="1" applyFont="1" applyFill="1" applyBorder="1" applyAlignment="1" applyProtection="1">
      <alignment horizontal="center" vertical="center"/>
      <protection locked="0"/>
    </xf>
    <xf numFmtId="2" fontId="4" fillId="0" borderId="16" xfId="55" applyNumberFormat="1" applyFont="1" applyFill="1" applyBorder="1" applyAlignment="1">
      <alignment horizontal="center" vertical="center"/>
      <protection/>
    </xf>
    <xf numFmtId="2" fontId="7" fillId="0" borderId="16" xfId="59" applyNumberFormat="1" applyFont="1" applyFill="1" applyBorder="1" applyAlignment="1">
      <alignment horizontal="center" vertical="center"/>
      <protection/>
    </xf>
    <xf numFmtId="2" fontId="7" fillId="0" borderId="15"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2" fontId="7" fillId="0" borderId="22" xfId="59" applyNumberFormat="1" applyFont="1" applyFill="1" applyBorder="1" applyAlignment="1">
      <alignment horizontal="center" vertical="center"/>
      <protection/>
    </xf>
    <xf numFmtId="0" fontId="14" fillId="0" borderId="16" xfId="59" applyNumberFormat="1" applyFont="1" applyFill="1" applyBorder="1" applyAlignment="1">
      <alignment horizontal="center" vertical="center" wrapText="1"/>
      <protection/>
    </xf>
    <xf numFmtId="2" fontId="4" fillId="0" borderId="13" xfId="59" applyNumberFormat="1" applyFont="1" applyFill="1" applyBorder="1" applyAlignment="1">
      <alignment horizontal="center" vertical="center"/>
      <protection/>
    </xf>
    <xf numFmtId="2" fontId="4" fillId="0" borderId="13" xfId="55" applyNumberFormat="1" applyFont="1" applyFill="1" applyBorder="1" applyAlignment="1">
      <alignment horizontal="center" vertical="center"/>
      <protection/>
    </xf>
    <xf numFmtId="2" fontId="7" fillId="36" borderId="23" xfId="55" applyNumberFormat="1" applyFont="1" applyFill="1" applyBorder="1" applyAlignment="1" applyProtection="1">
      <alignment horizontal="center" vertical="center"/>
      <protection locked="0"/>
    </xf>
    <xf numFmtId="2" fontId="4" fillId="0" borderId="0" xfId="59" applyNumberFormat="1" applyFont="1" applyFill="1" applyBorder="1" applyAlignment="1">
      <alignment horizontal="center" vertical="center"/>
      <protection/>
    </xf>
    <xf numFmtId="2" fontId="7" fillId="0" borderId="0" xfId="55" applyNumberFormat="1" applyFont="1" applyFill="1" applyBorder="1" applyAlignment="1" applyProtection="1">
      <alignment horizontal="center" vertical="center"/>
      <protection locked="0"/>
    </xf>
    <xf numFmtId="2" fontId="4" fillId="0" borderId="0" xfId="55" applyNumberFormat="1" applyFont="1" applyFill="1" applyBorder="1" applyAlignment="1">
      <alignment horizontal="center" vertical="center"/>
      <protection/>
    </xf>
    <xf numFmtId="0" fontId="4" fillId="0" borderId="17" xfId="59" applyNumberFormat="1" applyFont="1" applyFill="1" applyBorder="1" applyAlignment="1">
      <alignment horizontal="center" vertical="center"/>
      <protection/>
    </xf>
    <xf numFmtId="0" fontId="14" fillId="0" borderId="13" xfId="59" applyNumberFormat="1" applyFont="1" applyFill="1" applyBorder="1" applyAlignment="1">
      <alignment horizontal="center" vertical="center" wrapText="1"/>
      <protection/>
    </xf>
    <xf numFmtId="0" fontId="15" fillId="0" borderId="24" xfId="59" applyNumberFormat="1" applyFont="1" applyFill="1" applyBorder="1" applyAlignment="1">
      <alignment horizontal="center" vertical="center"/>
      <protection/>
    </xf>
    <xf numFmtId="0" fontId="4" fillId="0" borderId="24" xfId="59" applyNumberFormat="1" applyFont="1" applyFill="1" applyBorder="1" applyAlignment="1">
      <alignment horizontal="center" vertical="center"/>
      <protection/>
    </xf>
    <xf numFmtId="0" fontId="4" fillId="0" borderId="0" xfId="55" applyNumberFormat="1" applyFont="1" applyFill="1" applyAlignment="1">
      <alignment horizontal="center" vertical="center"/>
      <protection/>
    </xf>
    <xf numFmtId="1" fontId="15" fillId="0" borderId="13" xfId="59"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61" fillId="0" borderId="16" xfId="0" applyFont="1" applyFill="1" applyBorder="1" applyAlignment="1">
      <alignment horizontal="left" vertical="top" wrapText="1"/>
    </xf>
    <xf numFmtId="0" fontId="62" fillId="0" borderId="25" xfId="0" applyFont="1" applyFill="1" applyBorder="1" applyAlignment="1">
      <alignment vertical="center" wrapText="1"/>
    </xf>
    <xf numFmtId="0" fontId="62" fillId="0" borderId="25" xfId="0" applyFont="1" applyFill="1" applyBorder="1" applyAlignment="1">
      <alignment horizontal="justify" vertical="top" wrapText="1"/>
    </xf>
    <xf numFmtId="0" fontId="4" fillId="0" borderId="13" xfId="59" applyNumberFormat="1" applyFont="1" applyFill="1" applyBorder="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48"/>
  <sheetViews>
    <sheetView showGridLines="0" view="pageBreakPreview" zoomScale="70" zoomScaleNormal="55" zoomScaleSheetLayoutView="70" zoomScalePageLayoutView="0" workbookViewId="0" topLeftCell="A1">
      <selection activeCell="E55" sqref="E55"/>
    </sheetView>
  </sheetViews>
  <sheetFormatPr defaultColWidth="9.140625" defaultRowHeight="15"/>
  <cols>
    <col min="1" max="1" width="14.28125" style="1" customWidth="1"/>
    <col min="2" max="2" width="80.2812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48" t="str">
        <f>B2&amp;" BoQ"</f>
        <v>Item Wise BoQ</v>
      </c>
      <c r="B1" s="48"/>
      <c r="C1" s="48"/>
      <c r="D1" s="48"/>
      <c r="E1" s="48"/>
      <c r="F1" s="48"/>
      <c r="G1" s="48"/>
      <c r="H1" s="48"/>
      <c r="I1" s="48"/>
      <c r="J1" s="48"/>
      <c r="K1" s="48"/>
      <c r="L1" s="4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49" t="s">
        <v>46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IE4" s="10"/>
      <c r="IF4" s="10"/>
      <c r="IG4" s="10"/>
      <c r="IH4" s="10"/>
      <c r="II4" s="10"/>
    </row>
    <row r="5" spans="1:243" s="9" customFormat="1" ht="30" customHeight="1">
      <c r="A5" s="49" t="s">
        <v>104</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IE5" s="10"/>
      <c r="IF5" s="10"/>
      <c r="IG5" s="10"/>
      <c r="IH5" s="10"/>
      <c r="II5" s="10"/>
    </row>
    <row r="6" spans="1:243" s="9" customFormat="1" ht="30" customHeight="1">
      <c r="A6" s="49" t="s">
        <v>103</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IE6" s="10"/>
      <c r="IF6" s="10"/>
      <c r="IG6" s="10"/>
      <c r="IH6" s="10"/>
      <c r="II6" s="10"/>
    </row>
    <row r="7" spans="1:243" s="9" customFormat="1" ht="29.25" customHeight="1" hidden="1">
      <c r="A7" s="50" t="s">
        <v>6</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IE7" s="10"/>
      <c r="IF7" s="10"/>
      <c r="IG7" s="10"/>
      <c r="IH7" s="10"/>
      <c r="II7" s="10"/>
    </row>
    <row r="8" spans="1:243" s="12" customFormat="1" ht="99" customHeight="1">
      <c r="A8" s="11" t="s">
        <v>44</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IE8" s="13"/>
      <c r="IF8" s="13"/>
      <c r="IG8" s="13"/>
      <c r="IH8" s="13"/>
      <c r="II8" s="13"/>
    </row>
    <row r="9" spans="1:243" s="14" customFormat="1" ht="61.5" customHeight="1">
      <c r="A9" s="45" t="s">
        <v>7</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102</v>
      </c>
      <c r="N11" s="19" t="s">
        <v>24</v>
      </c>
      <c r="O11" s="19" t="s">
        <v>47</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45</v>
      </c>
      <c r="BC11" s="22" t="s">
        <v>31</v>
      </c>
      <c r="IE11" s="18"/>
      <c r="IF11" s="18"/>
      <c r="IG11" s="18"/>
      <c r="IH11" s="18"/>
      <c r="II11" s="18"/>
    </row>
    <row r="12" spans="1:243" s="17" customFormat="1" ht="15">
      <c r="A12" s="23">
        <v>1</v>
      </c>
      <c r="B12" s="16">
        <v>2</v>
      </c>
      <c r="C12" s="16">
        <v>3</v>
      </c>
      <c r="D12" s="16">
        <v>4</v>
      </c>
      <c r="E12" s="16">
        <v>5</v>
      </c>
      <c r="F12" s="16">
        <v>6</v>
      </c>
      <c r="G12" s="16">
        <v>7</v>
      </c>
      <c r="H12" s="16">
        <v>8</v>
      </c>
      <c r="I12" s="16">
        <v>9</v>
      </c>
      <c r="J12" s="16">
        <v>10</v>
      </c>
      <c r="K12" s="16">
        <v>11</v>
      </c>
      <c r="L12" s="16">
        <v>12</v>
      </c>
      <c r="M12" s="36">
        <v>7</v>
      </c>
      <c r="N12" s="36">
        <v>8</v>
      </c>
      <c r="O12" s="36">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36">
        <v>15</v>
      </c>
      <c r="BB12" s="24">
        <v>16</v>
      </c>
      <c r="BC12" s="24">
        <v>17</v>
      </c>
      <c r="IE12" s="18"/>
      <c r="IF12" s="18"/>
      <c r="IG12" s="18"/>
      <c r="IH12" s="18"/>
      <c r="II12" s="18"/>
    </row>
    <row r="13" spans="1:243" s="17" customFormat="1" ht="153.75" customHeight="1">
      <c r="A13" s="56">
        <v>1</v>
      </c>
      <c r="B13" s="81" t="s">
        <v>65</v>
      </c>
      <c r="C13" s="37"/>
      <c r="D13" s="37"/>
      <c r="E13" s="37"/>
      <c r="F13" s="57"/>
      <c r="G13" s="58"/>
      <c r="H13" s="58"/>
      <c r="I13" s="57"/>
      <c r="J13" s="59"/>
      <c r="K13" s="58"/>
      <c r="L13" s="58"/>
      <c r="M13" s="60"/>
      <c r="N13" s="58"/>
      <c r="O13" s="60"/>
      <c r="P13" s="61"/>
      <c r="Q13" s="62"/>
      <c r="R13" s="62"/>
      <c r="S13" s="63"/>
      <c r="T13" s="64"/>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c r="BB13" s="66"/>
      <c r="BC13" s="84"/>
      <c r="IA13" s="17">
        <v>1</v>
      </c>
      <c r="IB13" s="17" t="s">
        <v>65</v>
      </c>
      <c r="IE13" s="18"/>
      <c r="IF13" s="18"/>
      <c r="IG13" s="18"/>
      <c r="IH13" s="18"/>
      <c r="II13" s="18"/>
    </row>
    <row r="14" spans="1:243" s="17" customFormat="1" ht="23.25">
      <c r="A14" s="56">
        <v>1.1</v>
      </c>
      <c r="B14" s="81" t="s">
        <v>60</v>
      </c>
      <c r="C14" s="67" t="s">
        <v>32</v>
      </c>
      <c r="D14" s="37">
        <v>2.5</v>
      </c>
      <c r="E14" s="37" t="s">
        <v>62</v>
      </c>
      <c r="F14" s="68"/>
      <c r="G14" s="62"/>
      <c r="H14" s="62"/>
      <c r="I14" s="68" t="s">
        <v>34</v>
      </c>
      <c r="J14" s="69">
        <f>IF(I14="Less(-)",-1,1)</f>
        <v>1</v>
      </c>
      <c r="K14" s="62" t="s">
        <v>35</v>
      </c>
      <c r="L14" s="62" t="s">
        <v>4</v>
      </c>
      <c r="M14" s="70"/>
      <c r="N14" s="62"/>
      <c r="O14" s="70"/>
      <c r="P14" s="63"/>
      <c r="Q14" s="62"/>
      <c r="R14" s="62"/>
      <c r="S14" s="63"/>
      <c r="T14" s="64"/>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D14*M14</f>
        <v>0</v>
      </c>
      <c r="BB14" s="66">
        <f>BA14+(BA14*O14/100)</f>
        <v>0</v>
      </c>
      <c r="BC14" s="84" t="str">
        <f>SpellNumber(L14,BB14)</f>
        <v>INR Zero Only</v>
      </c>
      <c r="IA14" s="17">
        <v>1.1</v>
      </c>
      <c r="IB14" s="17" t="s">
        <v>60</v>
      </c>
      <c r="IC14" s="17" t="s">
        <v>32</v>
      </c>
      <c r="ID14" s="17">
        <v>2.5</v>
      </c>
      <c r="IE14" s="18" t="s">
        <v>62</v>
      </c>
      <c r="IF14" s="18"/>
      <c r="IG14" s="18"/>
      <c r="IH14" s="18"/>
      <c r="II14" s="18"/>
    </row>
    <row r="15" spans="1:243" s="17" customFormat="1" ht="93">
      <c r="A15" s="56">
        <v>2</v>
      </c>
      <c r="B15" s="81" t="s">
        <v>66</v>
      </c>
      <c r="C15" s="67" t="s">
        <v>48</v>
      </c>
      <c r="D15" s="37">
        <v>4</v>
      </c>
      <c r="E15" s="37" t="s">
        <v>62</v>
      </c>
      <c r="F15" s="57"/>
      <c r="G15" s="58"/>
      <c r="H15" s="58"/>
      <c r="I15" s="57"/>
      <c r="J15" s="59"/>
      <c r="K15" s="62" t="s">
        <v>35</v>
      </c>
      <c r="L15" s="62" t="s">
        <v>4</v>
      </c>
      <c r="M15" s="70"/>
      <c r="N15" s="62"/>
      <c r="O15" s="70"/>
      <c r="P15" s="63"/>
      <c r="Q15" s="62"/>
      <c r="R15" s="62"/>
      <c r="S15" s="63"/>
      <c r="T15" s="64"/>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f>D15*M15</f>
        <v>0</v>
      </c>
      <c r="BB15" s="66">
        <f>BA15+(BA15*O15/100)</f>
        <v>0</v>
      </c>
      <c r="BC15" s="84" t="str">
        <f>SpellNumber(L15,BB15)</f>
        <v>INR Zero Only</v>
      </c>
      <c r="IA15" s="17">
        <v>2</v>
      </c>
      <c r="IB15" s="17" t="s">
        <v>66</v>
      </c>
      <c r="IC15" s="17" t="s">
        <v>48</v>
      </c>
      <c r="ID15" s="17">
        <v>4</v>
      </c>
      <c r="IE15" s="18" t="s">
        <v>62</v>
      </c>
      <c r="IF15" s="18"/>
      <c r="IG15" s="18"/>
      <c r="IH15" s="18"/>
      <c r="II15" s="18"/>
    </row>
    <row r="16" spans="1:243" s="17" customFormat="1" ht="81.75" customHeight="1">
      <c r="A16" s="56">
        <v>3</v>
      </c>
      <c r="B16" s="81" t="s">
        <v>61</v>
      </c>
      <c r="C16" s="37"/>
      <c r="D16" s="37"/>
      <c r="E16" s="37"/>
      <c r="F16" s="57"/>
      <c r="G16" s="58"/>
      <c r="H16" s="58"/>
      <c r="I16" s="57"/>
      <c r="J16" s="59"/>
      <c r="K16" s="58"/>
      <c r="L16" s="58"/>
      <c r="M16" s="60"/>
      <c r="N16" s="58"/>
      <c r="O16" s="60"/>
      <c r="P16" s="61"/>
      <c r="Q16" s="62"/>
      <c r="R16" s="62"/>
      <c r="S16" s="63"/>
      <c r="T16" s="64"/>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6"/>
      <c r="BB16" s="66"/>
      <c r="BC16" s="84"/>
      <c r="IA16" s="17">
        <v>3</v>
      </c>
      <c r="IB16" s="17" t="s">
        <v>61</v>
      </c>
      <c r="IE16" s="18"/>
      <c r="IF16" s="18"/>
      <c r="IG16" s="18"/>
      <c r="IH16" s="18"/>
      <c r="II16" s="18"/>
    </row>
    <row r="17" spans="1:243" s="17" customFormat="1" ht="46.5">
      <c r="A17" s="56">
        <v>3.1</v>
      </c>
      <c r="B17" s="81" t="s">
        <v>67</v>
      </c>
      <c r="C17" s="67" t="s">
        <v>49</v>
      </c>
      <c r="D17" s="37">
        <v>1</v>
      </c>
      <c r="E17" s="37" t="s">
        <v>62</v>
      </c>
      <c r="F17" s="57"/>
      <c r="G17" s="58"/>
      <c r="H17" s="58"/>
      <c r="I17" s="57"/>
      <c r="J17" s="59"/>
      <c r="K17" s="62" t="s">
        <v>35</v>
      </c>
      <c r="L17" s="62" t="s">
        <v>4</v>
      </c>
      <c r="M17" s="70"/>
      <c r="N17" s="62"/>
      <c r="O17" s="70"/>
      <c r="P17" s="63"/>
      <c r="Q17" s="62"/>
      <c r="R17" s="62"/>
      <c r="S17" s="63"/>
      <c r="T17" s="64"/>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6">
        <f>D17*M17</f>
        <v>0</v>
      </c>
      <c r="BB17" s="66">
        <f>BA17+(BA17*O17/100)</f>
        <v>0</v>
      </c>
      <c r="BC17" s="84" t="str">
        <f>SpellNumber(L17,BB17)</f>
        <v>INR Zero Only</v>
      </c>
      <c r="IA17" s="17">
        <v>3.1</v>
      </c>
      <c r="IB17" s="17" t="s">
        <v>67</v>
      </c>
      <c r="IC17" s="17" t="s">
        <v>49</v>
      </c>
      <c r="ID17" s="17">
        <v>1</v>
      </c>
      <c r="IE17" s="18" t="s">
        <v>62</v>
      </c>
      <c r="IF17" s="18"/>
      <c r="IG17" s="18"/>
      <c r="IH17" s="18"/>
      <c r="II17" s="18"/>
    </row>
    <row r="18" spans="1:243" s="17" customFormat="1" ht="101.25" customHeight="1">
      <c r="A18" s="56">
        <v>4</v>
      </c>
      <c r="B18" s="81" t="s">
        <v>68</v>
      </c>
      <c r="C18" s="37"/>
      <c r="D18" s="37"/>
      <c r="E18" s="37"/>
      <c r="F18" s="57"/>
      <c r="G18" s="58"/>
      <c r="H18" s="58"/>
      <c r="I18" s="57"/>
      <c r="J18" s="59"/>
      <c r="K18" s="58"/>
      <c r="L18" s="58"/>
      <c r="M18" s="60"/>
      <c r="N18" s="58"/>
      <c r="O18" s="60"/>
      <c r="P18" s="61"/>
      <c r="Q18" s="62"/>
      <c r="R18" s="62"/>
      <c r="S18" s="63"/>
      <c r="T18" s="64"/>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6"/>
      <c r="BB18" s="66"/>
      <c r="BC18" s="84"/>
      <c r="IA18" s="17">
        <v>4</v>
      </c>
      <c r="IB18" s="17" t="s">
        <v>68</v>
      </c>
      <c r="IE18" s="18"/>
      <c r="IF18" s="18"/>
      <c r="IG18" s="18"/>
      <c r="IH18" s="18"/>
      <c r="II18" s="18"/>
    </row>
    <row r="19" spans="1:243" s="17" customFormat="1" ht="46.5">
      <c r="A19" s="56">
        <v>4.1</v>
      </c>
      <c r="B19" s="81" t="s">
        <v>69</v>
      </c>
      <c r="C19" s="67" t="s">
        <v>50</v>
      </c>
      <c r="D19" s="37">
        <v>1</v>
      </c>
      <c r="E19" s="37" t="s">
        <v>62</v>
      </c>
      <c r="F19" s="68"/>
      <c r="G19" s="62"/>
      <c r="H19" s="62"/>
      <c r="I19" s="68" t="s">
        <v>34</v>
      </c>
      <c r="J19" s="69">
        <f>IF(I19="Less(-)",-1,1)</f>
        <v>1</v>
      </c>
      <c r="K19" s="62" t="s">
        <v>35</v>
      </c>
      <c r="L19" s="62" t="s">
        <v>4</v>
      </c>
      <c r="M19" s="70"/>
      <c r="N19" s="62"/>
      <c r="O19" s="70"/>
      <c r="P19" s="63"/>
      <c r="Q19" s="62"/>
      <c r="R19" s="62"/>
      <c r="S19" s="63"/>
      <c r="T19" s="64"/>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6">
        <f>D19*M19</f>
        <v>0</v>
      </c>
      <c r="BB19" s="66">
        <f>BA19+(BA19*O19/100)</f>
        <v>0</v>
      </c>
      <c r="BC19" s="84" t="str">
        <f>SpellNumber(L19,BB19)</f>
        <v>INR Zero Only</v>
      </c>
      <c r="IA19" s="17">
        <v>4.1</v>
      </c>
      <c r="IB19" s="17" t="s">
        <v>69</v>
      </c>
      <c r="IC19" s="17" t="s">
        <v>50</v>
      </c>
      <c r="ID19" s="17">
        <v>1</v>
      </c>
      <c r="IE19" s="18" t="s">
        <v>62</v>
      </c>
      <c r="IF19" s="18"/>
      <c r="IG19" s="18"/>
      <c r="IH19" s="18"/>
      <c r="II19" s="18"/>
    </row>
    <row r="20" spans="1:243" s="17" customFormat="1" ht="61.5" customHeight="1">
      <c r="A20" s="56">
        <v>5</v>
      </c>
      <c r="B20" s="81" t="s">
        <v>70</v>
      </c>
      <c r="C20" s="37"/>
      <c r="D20" s="37"/>
      <c r="E20" s="37"/>
      <c r="F20" s="57"/>
      <c r="G20" s="58"/>
      <c r="H20" s="58"/>
      <c r="I20" s="57"/>
      <c r="J20" s="59"/>
      <c r="K20" s="58"/>
      <c r="L20" s="58"/>
      <c r="M20" s="60"/>
      <c r="N20" s="58"/>
      <c r="O20" s="60"/>
      <c r="P20" s="61"/>
      <c r="Q20" s="62"/>
      <c r="R20" s="62"/>
      <c r="S20" s="63"/>
      <c r="T20" s="64"/>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6"/>
      <c r="BB20" s="66"/>
      <c r="BC20" s="84"/>
      <c r="IA20" s="17">
        <v>5</v>
      </c>
      <c r="IB20" s="17" t="s">
        <v>70</v>
      </c>
      <c r="IE20" s="18"/>
      <c r="IF20" s="18"/>
      <c r="IG20" s="18"/>
      <c r="IH20" s="18"/>
      <c r="II20" s="18"/>
    </row>
    <row r="21" spans="1:243" s="17" customFormat="1" ht="46.5">
      <c r="A21" s="56">
        <v>5.1</v>
      </c>
      <c r="B21" s="81" t="s">
        <v>71</v>
      </c>
      <c r="C21" s="67" t="s">
        <v>38</v>
      </c>
      <c r="D21" s="37">
        <v>2.5</v>
      </c>
      <c r="E21" s="37" t="s">
        <v>62</v>
      </c>
      <c r="F21" s="68"/>
      <c r="G21" s="62"/>
      <c r="H21" s="62"/>
      <c r="I21" s="68" t="s">
        <v>34</v>
      </c>
      <c r="J21" s="69">
        <f>IF(I21="Less(-)",-1,1)</f>
        <v>1</v>
      </c>
      <c r="K21" s="62" t="s">
        <v>35</v>
      </c>
      <c r="L21" s="62" t="s">
        <v>4</v>
      </c>
      <c r="M21" s="70"/>
      <c r="N21" s="62"/>
      <c r="O21" s="70"/>
      <c r="P21" s="63"/>
      <c r="Q21" s="62"/>
      <c r="R21" s="62"/>
      <c r="S21" s="63"/>
      <c r="T21" s="64"/>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6">
        <f>D21*M21</f>
        <v>0</v>
      </c>
      <c r="BB21" s="66">
        <f>BA21+(BA21*O21/100)</f>
        <v>0</v>
      </c>
      <c r="BC21" s="84" t="str">
        <f>SpellNumber(L21,BB21)</f>
        <v>INR Zero Only</v>
      </c>
      <c r="IA21" s="17">
        <v>5.1</v>
      </c>
      <c r="IB21" s="17" t="s">
        <v>71</v>
      </c>
      <c r="IC21" s="17" t="s">
        <v>38</v>
      </c>
      <c r="ID21" s="17">
        <v>2.5</v>
      </c>
      <c r="IE21" s="18" t="s">
        <v>62</v>
      </c>
      <c r="IF21" s="18"/>
      <c r="IG21" s="18"/>
      <c r="IH21" s="18"/>
      <c r="II21" s="18"/>
    </row>
    <row r="22" spans="1:243" s="17" customFormat="1" ht="108" customHeight="1">
      <c r="A22" s="56">
        <v>6</v>
      </c>
      <c r="B22" s="81" t="s">
        <v>72</v>
      </c>
      <c r="C22" s="67" t="s">
        <v>51</v>
      </c>
      <c r="D22" s="37">
        <v>4</v>
      </c>
      <c r="E22" s="37" t="s">
        <v>101</v>
      </c>
      <c r="F22" s="57"/>
      <c r="G22" s="58"/>
      <c r="H22" s="58"/>
      <c r="I22" s="57"/>
      <c r="J22" s="59"/>
      <c r="K22" s="62" t="s">
        <v>35</v>
      </c>
      <c r="L22" s="62" t="s">
        <v>4</v>
      </c>
      <c r="M22" s="70"/>
      <c r="N22" s="62"/>
      <c r="O22" s="70"/>
      <c r="P22" s="63"/>
      <c r="Q22" s="62"/>
      <c r="R22" s="62"/>
      <c r="S22" s="63"/>
      <c r="T22" s="64"/>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6">
        <f>D22*M22</f>
        <v>0</v>
      </c>
      <c r="BB22" s="66">
        <f>BA22+(BA22*O22/100)</f>
        <v>0</v>
      </c>
      <c r="BC22" s="84" t="str">
        <f>SpellNumber(L22,BB22)</f>
        <v>INR Zero Only</v>
      </c>
      <c r="IA22" s="17">
        <v>6</v>
      </c>
      <c r="IB22" s="17" t="s">
        <v>72</v>
      </c>
      <c r="IC22" s="17" t="s">
        <v>51</v>
      </c>
      <c r="ID22" s="17">
        <v>4</v>
      </c>
      <c r="IE22" s="18" t="s">
        <v>101</v>
      </c>
      <c r="IF22" s="18"/>
      <c r="IG22" s="18"/>
      <c r="IH22" s="18"/>
      <c r="II22" s="18"/>
    </row>
    <row r="23" spans="1:243" s="17" customFormat="1" ht="123.75" customHeight="1">
      <c r="A23" s="56">
        <v>7</v>
      </c>
      <c r="B23" s="81" t="s">
        <v>73</v>
      </c>
      <c r="C23" s="67" t="s">
        <v>52</v>
      </c>
      <c r="D23" s="37">
        <v>4</v>
      </c>
      <c r="E23" s="37" t="s">
        <v>101</v>
      </c>
      <c r="F23" s="68"/>
      <c r="G23" s="62"/>
      <c r="H23" s="62"/>
      <c r="I23" s="68" t="s">
        <v>34</v>
      </c>
      <c r="J23" s="69">
        <f>IF(I23="Less(-)",-1,1)</f>
        <v>1</v>
      </c>
      <c r="K23" s="62" t="s">
        <v>35</v>
      </c>
      <c r="L23" s="62" t="s">
        <v>4</v>
      </c>
      <c r="M23" s="70"/>
      <c r="N23" s="62"/>
      <c r="O23" s="70"/>
      <c r="P23" s="63"/>
      <c r="Q23" s="62"/>
      <c r="R23" s="62"/>
      <c r="S23" s="63"/>
      <c r="T23" s="64"/>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6">
        <f>D23*M23</f>
        <v>0</v>
      </c>
      <c r="BB23" s="66">
        <f>BA23+(BA23*O23/100)</f>
        <v>0</v>
      </c>
      <c r="BC23" s="84" t="str">
        <f>SpellNumber(L23,BB23)</f>
        <v>INR Zero Only</v>
      </c>
      <c r="IA23" s="17">
        <v>7</v>
      </c>
      <c r="IB23" s="17" t="s">
        <v>73</v>
      </c>
      <c r="IC23" s="17" t="s">
        <v>52</v>
      </c>
      <c r="ID23" s="17">
        <v>4</v>
      </c>
      <c r="IE23" s="18" t="s">
        <v>101</v>
      </c>
      <c r="IF23" s="18"/>
      <c r="IG23" s="18"/>
      <c r="IH23" s="18"/>
      <c r="II23" s="18"/>
    </row>
    <row r="24" spans="1:243" s="17" customFormat="1" ht="102" customHeight="1">
      <c r="A24" s="56">
        <v>8</v>
      </c>
      <c r="B24" s="81" t="s">
        <v>74</v>
      </c>
      <c r="C24" s="37"/>
      <c r="D24" s="37"/>
      <c r="E24" s="37"/>
      <c r="F24" s="57"/>
      <c r="G24" s="58"/>
      <c r="H24" s="58"/>
      <c r="I24" s="57"/>
      <c r="J24" s="59"/>
      <c r="K24" s="58"/>
      <c r="L24" s="58"/>
      <c r="M24" s="60"/>
      <c r="N24" s="58"/>
      <c r="O24" s="60"/>
      <c r="P24" s="61"/>
      <c r="Q24" s="62"/>
      <c r="R24" s="62"/>
      <c r="S24" s="63"/>
      <c r="T24" s="64"/>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6"/>
      <c r="BB24" s="66"/>
      <c r="BC24" s="84"/>
      <c r="IA24" s="17">
        <v>8</v>
      </c>
      <c r="IB24" s="17" t="s">
        <v>74</v>
      </c>
      <c r="IE24" s="18"/>
      <c r="IF24" s="18"/>
      <c r="IG24" s="18"/>
      <c r="IH24" s="18"/>
      <c r="II24" s="18"/>
    </row>
    <row r="25" spans="1:243" s="17" customFormat="1" ht="23.25">
      <c r="A25" s="56">
        <v>8.1</v>
      </c>
      <c r="B25" s="81" t="s">
        <v>75</v>
      </c>
      <c r="C25" s="67" t="s">
        <v>53</v>
      </c>
      <c r="D25" s="37">
        <v>6</v>
      </c>
      <c r="E25" s="37" t="s">
        <v>101</v>
      </c>
      <c r="F25" s="57"/>
      <c r="G25" s="58"/>
      <c r="H25" s="58"/>
      <c r="I25" s="57"/>
      <c r="J25" s="59"/>
      <c r="K25" s="62" t="s">
        <v>35</v>
      </c>
      <c r="L25" s="62" t="s">
        <v>4</v>
      </c>
      <c r="M25" s="70"/>
      <c r="N25" s="62"/>
      <c r="O25" s="70"/>
      <c r="P25" s="63"/>
      <c r="Q25" s="62"/>
      <c r="R25" s="62"/>
      <c r="S25" s="63"/>
      <c r="T25" s="64"/>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6">
        <f>D25*M25</f>
        <v>0</v>
      </c>
      <c r="BB25" s="66">
        <f>BA25+(BA25*O25/100)</f>
        <v>0</v>
      </c>
      <c r="BC25" s="84" t="str">
        <f>SpellNumber(L25,BB25)</f>
        <v>INR Zero Only</v>
      </c>
      <c r="IA25" s="17">
        <v>8.1</v>
      </c>
      <c r="IB25" s="17" t="s">
        <v>75</v>
      </c>
      <c r="IC25" s="17" t="s">
        <v>53</v>
      </c>
      <c r="ID25" s="17">
        <v>6</v>
      </c>
      <c r="IE25" s="18" t="s">
        <v>101</v>
      </c>
      <c r="IF25" s="18"/>
      <c r="IG25" s="18"/>
      <c r="IH25" s="18"/>
      <c r="II25" s="18"/>
    </row>
    <row r="26" spans="1:243" s="17" customFormat="1" ht="123.75" customHeight="1">
      <c r="A26" s="56">
        <v>9</v>
      </c>
      <c r="B26" s="82" t="s">
        <v>76</v>
      </c>
      <c r="C26" s="37"/>
      <c r="D26" s="37"/>
      <c r="E26" s="37"/>
      <c r="F26" s="57"/>
      <c r="G26" s="58"/>
      <c r="H26" s="58"/>
      <c r="I26" s="57"/>
      <c r="J26" s="59"/>
      <c r="K26" s="58"/>
      <c r="L26" s="58"/>
      <c r="M26" s="60"/>
      <c r="N26" s="58"/>
      <c r="O26" s="60"/>
      <c r="P26" s="61"/>
      <c r="Q26" s="62"/>
      <c r="R26" s="62"/>
      <c r="S26" s="63"/>
      <c r="T26" s="64"/>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6"/>
      <c r="BB26" s="66"/>
      <c r="BC26" s="84"/>
      <c r="IA26" s="17">
        <v>9</v>
      </c>
      <c r="IB26" s="17" t="s">
        <v>76</v>
      </c>
      <c r="IE26" s="18"/>
      <c r="IF26" s="18"/>
      <c r="IG26" s="18"/>
      <c r="IH26" s="18"/>
      <c r="II26" s="18"/>
    </row>
    <row r="27" spans="1:243" s="17" customFormat="1" ht="23.25">
      <c r="A27" s="56">
        <v>9.1</v>
      </c>
      <c r="B27" s="82" t="s">
        <v>77</v>
      </c>
      <c r="C27" s="67" t="s">
        <v>54</v>
      </c>
      <c r="D27" s="37">
        <v>200</v>
      </c>
      <c r="E27" s="37" t="s">
        <v>63</v>
      </c>
      <c r="F27" s="57"/>
      <c r="G27" s="58"/>
      <c r="H27" s="58"/>
      <c r="I27" s="57"/>
      <c r="J27" s="59"/>
      <c r="K27" s="62" t="s">
        <v>35</v>
      </c>
      <c r="L27" s="62" t="s">
        <v>4</v>
      </c>
      <c r="M27" s="70"/>
      <c r="N27" s="62"/>
      <c r="O27" s="70"/>
      <c r="P27" s="63"/>
      <c r="Q27" s="62"/>
      <c r="R27" s="62"/>
      <c r="S27" s="63"/>
      <c r="T27" s="64"/>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6">
        <f>D27*M27</f>
        <v>0</v>
      </c>
      <c r="BB27" s="66">
        <f>BA27+(BA27*O27/100)</f>
        <v>0</v>
      </c>
      <c r="BC27" s="84" t="str">
        <f>SpellNumber(L27,BB27)</f>
        <v>INR Zero Only</v>
      </c>
      <c r="IA27" s="17">
        <v>9.1</v>
      </c>
      <c r="IB27" s="17" t="s">
        <v>77</v>
      </c>
      <c r="IC27" s="17" t="s">
        <v>54</v>
      </c>
      <c r="ID27" s="17">
        <v>200</v>
      </c>
      <c r="IE27" s="18" t="s">
        <v>63</v>
      </c>
      <c r="IF27" s="18"/>
      <c r="IG27" s="18"/>
      <c r="IH27" s="18"/>
      <c r="II27" s="18"/>
    </row>
    <row r="28" spans="1:243" s="17" customFormat="1" ht="131.25" customHeight="1">
      <c r="A28" s="56">
        <v>10</v>
      </c>
      <c r="B28" s="81" t="s">
        <v>78</v>
      </c>
      <c r="C28" s="37"/>
      <c r="D28" s="37"/>
      <c r="E28" s="37"/>
      <c r="F28" s="57"/>
      <c r="G28" s="58"/>
      <c r="H28" s="58"/>
      <c r="I28" s="57"/>
      <c r="J28" s="59"/>
      <c r="K28" s="58"/>
      <c r="L28" s="58"/>
      <c r="M28" s="60"/>
      <c r="N28" s="58"/>
      <c r="O28" s="60"/>
      <c r="P28" s="61"/>
      <c r="Q28" s="62"/>
      <c r="R28" s="62"/>
      <c r="S28" s="63"/>
      <c r="T28" s="64"/>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6"/>
      <c r="BB28" s="66"/>
      <c r="BC28" s="84"/>
      <c r="IA28" s="17">
        <v>10</v>
      </c>
      <c r="IB28" s="17" t="s">
        <v>78</v>
      </c>
      <c r="IE28" s="18"/>
      <c r="IF28" s="18"/>
      <c r="IG28" s="18"/>
      <c r="IH28" s="18"/>
      <c r="II28" s="18"/>
    </row>
    <row r="29" spans="1:243" s="17" customFormat="1" ht="23.25">
      <c r="A29" s="56">
        <v>10.1</v>
      </c>
      <c r="B29" s="81" t="s">
        <v>79</v>
      </c>
      <c r="C29" s="67" t="s">
        <v>55</v>
      </c>
      <c r="D29" s="37">
        <v>7</v>
      </c>
      <c r="E29" s="37" t="s">
        <v>64</v>
      </c>
      <c r="F29" s="68"/>
      <c r="G29" s="62"/>
      <c r="H29" s="62"/>
      <c r="I29" s="68" t="s">
        <v>34</v>
      </c>
      <c r="J29" s="69">
        <f>IF(I29="Less(-)",-1,1)</f>
        <v>1</v>
      </c>
      <c r="K29" s="62" t="s">
        <v>35</v>
      </c>
      <c r="L29" s="62" t="s">
        <v>4</v>
      </c>
      <c r="M29" s="70"/>
      <c r="N29" s="62"/>
      <c r="O29" s="70"/>
      <c r="P29" s="63"/>
      <c r="Q29" s="62"/>
      <c r="R29" s="62"/>
      <c r="S29" s="63"/>
      <c r="T29" s="64"/>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6">
        <f>D29*M29</f>
        <v>0</v>
      </c>
      <c r="BB29" s="66">
        <f>BA29+(BA29*O29/100)</f>
        <v>0</v>
      </c>
      <c r="BC29" s="84" t="str">
        <f>SpellNumber(L29,BB29)</f>
        <v>INR Zero Only</v>
      </c>
      <c r="IA29" s="17">
        <v>10.1</v>
      </c>
      <c r="IB29" s="17" t="s">
        <v>79</v>
      </c>
      <c r="IC29" s="17" t="s">
        <v>55</v>
      </c>
      <c r="ID29" s="17">
        <v>7</v>
      </c>
      <c r="IE29" s="18" t="s">
        <v>64</v>
      </c>
      <c r="IF29" s="18"/>
      <c r="IG29" s="18"/>
      <c r="IH29" s="18"/>
      <c r="II29" s="18"/>
    </row>
    <row r="30" spans="1:243" s="17" customFormat="1" ht="247.5" customHeight="1">
      <c r="A30" s="56">
        <v>11</v>
      </c>
      <c r="B30" s="81" t="s">
        <v>80</v>
      </c>
      <c r="C30" s="37"/>
      <c r="D30" s="37"/>
      <c r="E30" s="37"/>
      <c r="F30" s="57"/>
      <c r="G30" s="58"/>
      <c r="H30" s="58"/>
      <c r="I30" s="57"/>
      <c r="J30" s="59"/>
      <c r="K30" s="58"/>
      <c r="L30" s="58"/>
      <c r="M30" s="60"/>
      <c r="N30" s="58"/>
      <c r="O30" s="60"/>
      <c r="P30" s="61"/>
      <c r="Q30" s="62"/>
      <c r="R30" s="62"/>
      <c r="S30" s="63"/>
      <c r="T30" s="64"/>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6"/>
      <c r="BB30" s="66"/>
      <c r="BC30" s="84"/>
      <c r="IA30" s="17">
        <v>11</v>
      </c>
      <c r="IB30" s="17" t="s">
        <v>80</v>
      </c>
      <c r="IE30" s="18"/>
      <c r="IF30" s="18"/>
      <c r="IG30" s="18"/>
      <c r="IH30" s="18"/>
      <c r="II30" s="18"/>
    </row>
    <row r="31" spans="1:243" s="17" customFormat="1" ht="46.5">
      <c r="A31" s="56">
        <v>11.1</v>
      </c>
      <c r="B31" s="81" t="s">
        <v>81</v>
      </c>
      <c r="C31" s="67" t="s">
        <v>56</v>
      </c>
      <c r="D31" s="37">
        <v>8</v>
      </c>
      <c r="E31" s="37" t="s">
        <v>64</v>
      </c>
      <c r="F31" s="68"/>
      <c r="G31" s="62"/>
      <c r="H31" s="62"/>
      <c r="I31" s="68" t="s">
        <v>34</v>
      </c>
      <c r="J31" s="69">
        <f>IF(I31="Less(-)",-1,1)</f>
        <v>1</v>
      </c>
      <c r="K31" s="62" t="s">
        <v>35</v>
      </c>
      <c r="L31" s="62" t="s">
        <v>4</v>
      </c>
      <c r="M31" s="70"/>
      <c r="N31" s="62"/>
      <c r="O31" s="70"/>
      <c r="P31" s="63"/>
      <c r="Q31" s="62"/>
      <c r="R31" s="62"/>
      <c r="S31" s="63"/>
      <c r="T31" s="64"/>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6">
        <f>D31*M31</f>
        <v>0</v>
      </c>
      <c r="BB31" s="66">
        <f>BA31+(BA31*O31/100)</f>
        <v>0</v>
      </c>
      <c r="BC31" s="84" t="str">
        <f>SpellNumber(L31,BB31)</f>
        <v>INR Zero Only</v>
      </c>
      <c r="IA31" s="17">
        <v>11.1</v>
      </c>
      <c r="IB31" s="17" t="s">
        <v>81</v>
      </c>
      <c r="IC31" s="17" t="s">
        <v>56</v>
      </c>
      <c r="ID31" s="17">
        <v>8</v>
      </c>
      <c r="IE31" s="18" t="s">
        <v>64</v>
      </c>
      <c r="IF31" s="18"/>
      <c r="IG31" s="18"/>
      <c r="IH31" s="18"/>
      <c r="II31" s="18"/>
    </row>
    <row r="32" spans="1:243" s="17" customFormat="1" ht="409.5">
      <c r="A32" s="56">
        <v>12</v>
      </c>
      <c r="B32" s="83" t="s">
        <v>82</v>
      </c>
      <c r="C32" s="67" t="s">
        <v>57</v>
      </c>
      <c r="D32" s="37">
        <v>70</v>
      </c>
      <c r="E32" s="37" t="s">
        <v>64</v>
      </c>
      <c r="F32" s="57"/>
      <c r="G32" s="58"/>
      <c r="H32" s="58"/>
      <c r="I32" s="57"/>
      <c r="J32" s="59"/>
      <c r="K32" s="62" t="s">
        <v>35</v>
      </c>
      <c r="L32" s="62" t="s">
        <v>4</v>
      </c>
      <c r="M32" s="70"/>
      <c r="N32" s="62"/>
      <c r="O32" s="70"/>
      <c r="P32" s="63"/>
      <c r="Q32" s="62"/>
      <c r="R32" s="62"/>
      <c r="S32" s="63"/>
      <c r="T32" s="64"/>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6">
        <f>D32*M32</f>
        <v>0</v>
      </c>
      <c r="BB32" s="66">
        <f>BA32+(BA32*O32/100)</f>
        <v>0</v>
      </c>
      <c r="BC32" s="84" t="str">
        <f>SpellNumber(L32,BB32)</f>
        <v>INR Zero Only</v>
      </c>
      <c r="IA32" s="17">
        <v>12</v>
      </c>
      <c r="IB32" s="17" t="s">
        <v>82</v>
      </c>
      <c r="IC32" s="17" t="s">
        <v>57</v>
      </c>
      <c r="ID32" s="17">
        <v>70</v>
      </c>
      <c r="IE32" s="18" t="s">
        <v>64</v>
      </c>
      <c r="IF32" s="18"/>
      <c r="IG32" s="18"/>
      <c r="IH32" s="18"/>
      <c r="II32" s="18"/>
    </row>
    <row r="33" spans="1:243" s="17" customFormat="1" ht="69.75">
      <c r="A33" s="56">
        <v>13</v>
      </c>
      <c r="B33" s="82" t="s">
        <v>83</v>
      </c>
      <c r="C33" s="37"/>
      <c r="D33" s="37"/>
      <c r="E33" s="37"/>
      <c r="F33" s="57"/>
      <c r="G33" s="58"/>
      <c r="H33" s="58"/>
      <c r="I33" s="57"/>
      <c r="J33" s="59"/>
      <c r="K33" s="58"/>
      <c r="L33" s="58"/>
      <c r="M33" s="60"/>
      <c r="N33" s="58"/>
      <c r="O33" s="60"/>
      <c r="P33" s="61"/>
      <c r="Q33" s="62"/>
      <c r="R33" s="62"/>
      <c r="S33" s="63"/>
      <c r="T33" s="64"/>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6"/>
      <c r="BB33" s="66"/>
      <c r="BC33" s="84"/>
      <c r="IA33" s="17">
        <v>13</v>
      </c>
      <c r="IB33" s="17" t="s">
        <v>83</v>
      </c>
      <c r="IE33" s="18"/>
      <c r="IF33" s="18"/>
      <c r="IG33" s="18"/>
      <c r="IH33" s="18"/>
      <c r="II33" s="18"/>
    </row>
    <row r="34" spans="1:243" s="17" customFormat="1" ht="23.25">
      <c r="A34" s="56">
        <v>13.1</v>
      </c>
      <c r="B34" s="82" t="s">
        <v>84</v>
      </c>
      <c r="C34" s="67" t="s">
        <v>58</v>
      </c>
      <c r="D34" s="37">
        <v>25</v>
      </c>
      <c r="E34" s="37" t="s">
        <v>64</v>
      </c>
      <c r="F34" s="71"/>
      <c r="G34" s="72"/>
      <c r="H34" s="72"/>
      <c r="I34" s="71"/>
      <c r="J34" s="73"/>
      <c r="K34" s="62" t="s">
        <v>35</v>
      </c>
      <c r="L34" s="62" t="s">
        <v>4</v>
      </c>
      <c r="M34" s="70"/>
      <c r="N34" s="62"/>
      <c r="O34" s="70"/>
      <c r="P34" s="63"/>
      <c r="Q34" s="62"/>
      <c r="R34" s="62"/>
      <c r="S34" s="63"/>
      <c r="T34" s="64"/>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6">
        <f>D34*M34</f>
        <v>0</v>
      </c>
      <c r="BB34" s="66">
        <f>BA34+(BA34*O34/100)</f>
        <v>0</v>
      </c>
      <c r="BC34" s="84" t="str">
        <f>SpellNumber(L34,BB34)</f>
        <v>INR Zero Only</v>
      </c>
      <c r="IA34" s="17">
        <v>13.1</v>
      </c>
      <c r="IB34" s="17" t="s">
        <v>84</v>
      </c>
      <c r="IC34" s="17" t="s">
        <v>58</v>
      </c>
      <c r="ID34" s="17">
        <v>25</v>
      </c>
      <c r="IE34" s="18" t="s">
        <v>64</v>
      </c>
      <c r="IF34" s="18"/>
      <c r="IG34" s="18"/>
      <c r="IH34" s="18"/>
      <c r="II34" s="18"/>
    </row>
    <row r="35" spans="1:243" s="17" customFormat="1" ht="364.5" customHeight="1">
      <c r="A35" s="56">
        <v>14</v>
      </c>
      <c r="B35" s="81" t="s">
        <v>85</v>
      </c>
      <c r="C35" s="37"/>
      <c r="D35" s="37"/>
      <c r="E35" s="37"/>
      <c r="F35" s="57"/>
      <c r="G35" s="58"/>
      <c r="H35" s="58"/>
      <c r="I35" s="57"/>
      <c r="J35" s="59"/>
      <c r="K35" s="58"/>
      <c r="L35" s="58"/>
      <c r="M35" s="60"/>
      <c r="N35" s="58"/>
      <c r="O35" s="60"/>
      <c r="P35" s="61"/>
      <c r="Q35" s="62"/>
      <c r="R35" s="62"/>
      <c r="S35" s="63"/>
      <c r="T35" s="64"/>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6"/>
      <c r="BB35" s="66"/>
      <c r="BC35" s="84"/>
      <c r="IA35" s="17">
        <v>14</v>
      </c>
      <c r="IB35" s="17" t="s">
        <v>85</v>
      </c>
      <c r="IE35" s="18"/>
      <c r="IF35" s="18"/>
      <c r="IG35" s="18"/>
      <c r="IH35" s="18"/>
      <c r="II35" s="18"/>
    </row>
    <row r="36" spans="1:243" s="17" customFormat="1" ht="23.25">
      <c r="A36" s="56">
        <v>14.1</v>
      </c>
      <c r="B36" s="81" t="s">
        <v>86</v>
      </c>
      <c r="C36" s="37"/>
      <c r="D36" s="37"/>
      <c r="E36" s="37"/>
      <c r="F36" s="71"/>
      <c r="G36" s="72"/>
      <c r="H36" s="72"/>
      <c r="I36" s="71"/>
      <c r="J36" s="73"/>
      <c r="K36" s="72"/>
      <c r="L36" s="72"/>
      <c r="M36" s="60"/>
      <c r="N36" s="58"/>
      <c r="O36" s="60"/>
      <c r="P36" s="61"/>
      <c r="Q36" s="62"/>
      <c r="R36" s="62"/>
      <c r="S36" s="63"/>
      <c r="T36" s="64"/>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6"/>
      <c r="BB36" s="66"/>
      <c r="BC36" s="84"/>
      <c r="IA36" s="17">
        <v>14.1</v>
      </c>
      <c r="IB36" s="17" t="s">
        <v>86</v>
      </c>
      <c r="IE36" s="18"/>
      <c r="IF36" s="18"/>
      <c r="IG36" s="18"/>
      <c r="IH36" s="18"/>
      <c r="II36" s="18"/>
    </row>
    <row r="37" spans="1:243" s="17" customFormat="1" ht="55.5" customHeight="1">
      <c r="A37" s="56">
        <v>14.2</v>
      </c>
      <c r="B37" s="81" t="s">
        <v>87</v>
      </c>
      <c r="C37" s="67" t="s">
        <v>88</v>
      </c>
      <c r="D37" s="37">
        <v>415</v>
      </c>
      <c r="E37" s="37" t="s">
        <v>63</v>
      </c>
      <c r="F37" s="71"/>
      <c r="G37" s="72"/>
      <c r="H37" s="72"/>
      <c r="I37" s="71"/>
      <c r="J37" s="73"/>
      <c r="K37" s="62" t="s">
        <v>35</v>
      </c>
      <c r="L37" s="62" t="s">
        <v>4</v>
      </c>
      <c r="M37" s="70"/>
      <c r="N37" s="62"/>
      <c r="O37" s="70"/>
      <c r="P37" s="63"/>
      <c r="Q37" s="62"/>
      <c r="R37" s="62"/>
      <c r="S37" s="63"/>
      <c r="T37" s="64"/>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6">
        <f>D37*M37</f>
        <v>0</v>
      </c>
      <c r="BB37" s="66">
        <f>BA37+(BA37*O37/100)</f>
        <v>0</v>
      </c>
      <c r="BC37" s="84" t="str">
        <f>SpellNumber(L37,BB37)</f>
        <v>INR Zero Only</v>
      </c>
      <c r="IA37" s="17">
        <v>14.2</v>
      </c>
      <c r="IB37" s="17" t="s">
        <v>87</v>
      </c>
      <c r="IC37" s="17" t="s">
        <v>88</v>
      </c>
      <c r="ID37" s="17">
        <v>415</v>
      </c>
      <c r="IE37" s="18" t="s">
        <v>63</v>
      </c>
      <c r="IF37" s="18"/>
      <c r="IG37" s="18"/>
      <c r="IH37" s="18"/>
      <c r="II37" s="18"/>
    </row>
    <row r="38" spans="1:243" s="17" customFormat="1" ht="123.75" customHeight="1">
      <c r="A38" s="56">
        <v>15</v>
      </c>
      <c r="B38" s="81" t="s">
        <v>89</v>
      </c>
      <c r="C38" s="37"/>
      <c r="D38" s="37"/>
      <c r="E38" s="37"/>
      <c r="F38" s="57"/>
      <c r="G38" s="58"/>
      <c r="H38" s="58"/>
      <c r="I38" s="57"/>
      <c r="J38" s="59"/>
      <c r="K38" s="58"/>
      <c r="L38" s="58"/>
      <c r="M38" s="60"/>
      <c r="N38" s="58"/>
      <c r="O38" s="60"/>
      <c r="P38" s="61"/>
      <c r="Q38" s="62"/>
      <c r="R38" s="62"/>
      <c r="S38" s="63"/>
      <c r="T38" s="64"/>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6"/>
      <c r="BB38" s="66"/>
      <c r="BC38" s="84"/>
      <c r="IA38" s="17">
        <v>15</v>
      </c>
      <c r="IB38" s="17" t="s">
        <v>89</v>
      </c>
      <c r="IE38" s="18"/>
      <c r="IF38" s="18"/>
      <c r="IG38" s="18"/>
      <c r="IH38" s="18"/>
      <c r="II38" s="18"/>
    </row>
    <row r="39" spans="1:243" s="17" customFormat="1" ht="46.5">
      <c r="A39" s="56">
        <v>15.1</v>
      </c>
      <c r="B39" s="81" t="s">
        <v>87</v>
      </c>
      <c r="C39" s="67" t="s">
        <v>90</v>
      </c>
      <c r="D39" s="37">
        <v>45</v>
      </c>
      <c r="E39" s="37" t="s">
        <v>63</v>
      </c>
      <c r="F39" s="71"/>
      <c r="G39" s="72"/>
      <c r="H39" s="72"/>
      <c r="I39" s="71"/>
      <c r="J39" s="73"/>
      <c r="K39" s="62" t="s">
        <v>35</v>
      </c>
      <c r="L39" s="62" t="s">
        <v>4</v>
      </c>
      <c r="M39" s="70"/>
      <c r="N39" s="62"/>
      <c r="O39" s="70"/>
      <c r="P39" s="63"/>
      <c r="Q39" s="62"/>
      <c r="R39" s="62"/>
      <c r="S39" s="63"/>
      <c r="T39" s="64"/>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6">
        <f>D39*M39</f>
        <v>0</v>
      </c>
      <c r="BB39" s="66">
        <f>BA39+(BA39*O39/100)</f>
        <v>0</v>
      </c>
      <c r="BC39" s="84" t="str">
        <f>SpellNumber(L39,BB39)</f>
        <v>INR Zero Only</v>
      </c>
      <c r="IA39" s="17">
        <v>15.1</v>
      </c>
      <c r="IB39" s="17" t="s">
        <v>87</v>
      </c>
      <c r="IC39" s="17" t="s">
        <v>90</v>
      </c>
      <c r="ID39" s="17">
        <v>45</v>
      </c>
      <c r="IE39" s="18" t="s">
        <v>63</v>
      </c>
      <c r="IF39" s="18"/>
      <c r="IG39" s="18"/>
      <c r="IH39" s="18"/>
      <c r="II39" s="18"/>
    </row>
    <row r="40" spans="1:243" s="17" customFormat="1" ht="209.25">
      <c r="A40" s="56">
        <v>16</v>
      </c>
      <c r="B40" s="81" t="s">
        <v>91</v>
      </c>
      <c r="C40" s="37"/>
      <c r="D40" s="37"/>
      <c r="E40" s="37"/>
      <c r="F40" s="57"/>
      <c r="G40" s="58"/>
      <c r="H40" s="58"/>
      <c r="I40" s="57"/>
      <c r="J40" s="59"/>
      <c r="K40" s="58"/>
      <c r="L40" s="58"/>
      <c r="M40" s="60"/>
      <c r="N40" s="58"/>
      <c r="O40" s="60"/>
      <c r="P40" s="61"/>
      <c r="Q40" s="62"/>
      <c r="R40" s="62"/>
      <c r="S40" s="63"/>
      <c r="T40" s="64"/>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6"/>
      <c r="BB40" s="66"/>
      <c r="BC40" s="84"/>
      <c r="IA40" s="17">
        <v>16</v>
      </c>
      <c r="IB40" s="17" t="s">
        <v>91</v>
      </c>
      <c r="IE40" s="18"/>
      <c r="IF40" s="18"/>
      <c r="IG40" s="18"/>
      <c r="IH40" s="18"/>
      <c r="II40" s="18"/>
    </row>
    <row r="41" spans="1:243" s="17" customFormat="1" ht="46.5">
      <c r="A41" s="56">
        <v>16.1</v>
      </c>
      <c r="B41" s="81" t="s">
        <v>92</v>
      </c>
      <c r="C41" s="67" t="s">
        <v>93</v>
      </c>
      <c r="D41" s="37">
        <v>31</v>
      </c>
      <c r="E41" s="37" t="s">
        <v>64</v>
      </c>
      <c r="F41" s="71"/>
      <c r="G41" s="72"/>
      <c r="H41" s="72"/>
      <c r="I41" s="71"/>
      <c r="J41" s="73"/>
      <c r="K41" s="62" t="s">
        <v>35</v>
      </c>
      <c r="L41" s="62" t="s">
        <v>4</v>
      </c>
      <c r="M41" s="70"/>
      <c r="N41" s="62"/>
      <c r="O41" s="70"/>
      <c r="P41" s="63"/>
      <c r="Q41" s="62"/>
      <c r="R41" s="62"/>
      <c r="S41" s="63"/>
      <c r="T41" s="64"/>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6">
        <f>D41*M41</f>
        <v>0</v>
      </c>
      <c r="BB41" s="66">
        <f>BA41+(BA41*O41/100)</f>
        <v>0</v>
      </c>
      <c r="BC41" s="84" t="str">
        <f>SpellNumber(L41,BB41)</f>
        <v>INR Zero Only</v>
      </c>
      <c r="IA41" s="17">
        <v>16.1</v>
      </c>
      <c r="IB41" s="17" t="s">
        <v>92</v>
      </c>
      <c r="IC41" s="17" t="s">
        <v>93</v>
      </c>
      <c r="ID41" s="17">
        <v>31</v>
      </c>
      <c r="IE41" s="18" t="s">
        <v>64</v>
      </c>
      <c r="IF41" s="18"/>
      <c r="IG41" s="18"/>
      <c r="IH41" s="18"/>
      <c r="II41" s="18"/>
    </row>
    <row r="42" spans="1:243" s="17" customFormat="1" ht="129.75" customHeight="1">
      <c r="A42" s="56">
        <v>17</v>
      </c>
      <c r="B42" s="81" t="s">
        <v>94</v>
      </c>
      <c r="C42" s="37"/>
      <c r="D42" s="37"/>
      <c r="E42" s="37"/>
      <c r="F42" s="57"/>
      <c r="G42" s="58"/>
      <c r="H42" s="58"/>
      <c r="I42" s="57"/>
      <c r="J42" s="59"/>
      <c r="K42" s="58"/>
      <c r="L42" s="58"/>
      <c r="M42" s="60"/>
      <c r="N42" s="58"/>
      <c r="O42" s="60"/>
      <c r="P42" s="61"/>
      <c r="Q42" s="62"/>
      <c r="R42" s="62"/>
      <c r="S42" s="63"/>
      <c r="T42" s="64"/>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6"/>
      <c r="BB42" s="66"/>
      <c r="BC42" s="84"/>
      <c r="IA42" s="17">
        <v>17</v>
      </c>
      <c r="IB42" s="17" t="s">
        <v>94</v>
      </c>
      <c r="IE42" s="18"/>
      <c r="IF42" s="18"/>
      <c r="IG42" s="18"/>
      <c r="IH42" s="18"/>
      <c r="II42" s="18"/>
    </row>
    <row r="43" spans="1:243" s="17" customFormat="1" ht="23.25">
      <c r="A43" s="56">
        <v>17.1</v>
      </c>
      <c r="B43" s="81" t="s">
        <v>95</v>
      </c>
      <c r="C43" s="67" t="s">
        <v>96</v>
      </c>
      <c r="D43" s="37">
        <v>16</v>
      </c>
      <c r="E43" s="37" t="s">
        <v>64</v>
      </c>
      <c r="F43" s="71"/>
      <c r="G43" s="72"/>
      <c r="H43" s="72"/>
      <c r="I43" s="71"/>
      <c r="J43" s="73"/>
      <c r="K43" s="62" t="s">
        <v>35</v>
      </c>
      <c r="L43" s="62" t="s">
        <v>4</v>
      </c>
      <c r="M43" s="70"/>
      <c r="N43" s="62"/>
      <c r="O43" s="70"/>
      <c r="P43" s="63"/>
      <c r="Q43" s="62"/>
      <c r="R43" s="62"/>
      <c r="S43" s="63"/>
      <c r="T43" s="64"/>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6">
        <f>D43*M43</f>
        <v>0</v>
      </c>
      <c r="BB43" s="66">
        <f>BA43+(BA43*O43/100)</f>
        <v>0</v>
      </c>
      <c r="BC43" s="84" t="str">
        <f>SpellNumber(L43,BB43)</f>
        <v>INR Zero Only</v>
      </c>
      <c r="IA43" s="17">
        <v>17.1</v>
      </c>
      <c r="IB43" s="17" t="s">
        <v>95</v>
      </c>
      <c r="IC43" s="17" t="s">
        <v>96</v>
      </c>
      <c r="ID43" s="17">
        <v>16</v>
      </c>
      <c r="IE43" s="18" t="s">
        <v>64</v>
      </c>
      <c r="IF43" s="18"/>
      <c r="IG43" s="18"/>
      <c r="IH43" s="18"/>
      <c r="II43" s="18"/>
    </row>
    <row r="44" spans="1:243" s="17" customFormat="1" ht="93">
      <c r="A44" s="56">
        <v>18</v>
      </c>
      <c r="B44" s="81" t="s">
        <v>97</v>
      </c>
      <c r="C44" s="67" t="s">
        <v>98</v>
      </c>
      <c r="D44" s="37">
        <v>35</v>
      </c>
      <c r="E44" s="37" t="s">
        <v>64</v>
      </c>
      <c r="F44" s="71"/>
      <c r="G44" s="72"/>
      <c r="H44" s="72"/>
      <c r="I44" s="71"/>
      <c r="J44" s="73"/>
      <c r="K44" s="62" t="s">
        <v>35</v>
      </c>
      <c r="L44" s="62" t="s">
        <v>4</v>
      </c>
      <c r="M44" s="70"/>
      <c r="N44" s="62"/>
      <c r="O44" s="70"/>
      <c r="P44" s="63"/>
      <c r="Q44" s="62"/>
      <c r="R44" s="62"/>
      <c r="S44" s="63"/>
      <c r="T44" s="64"/>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6">
        <f>D44*M44</f>
        <v>0</v>
      </c>
      <c r="BB44" s="66">
        <f>BA44+(BA44*O44/100)</f>
        <v>0</v>
      </c>
      <c r="BC44" s="84" t="str">
        <f>SpellNumber(L44,BB44)</f>
        <v>INR Zero Only</v>
      </c>
      <c r="IA44" s="17">
        <v>18</v>
      </c>
      <c r="IB44" s="17" t="s">
        <v>97</v>
      </c>
      <c r="IC44" s="17" t="s">
        <v>98</v>
      </c>
      <c r="ID44" s="17">
        <v>35</v>
      </c>
      <c r="IE44" s="18" t="s">
        <v>64</v>
      </c>
      <c r="IF44" s="18"/>
      <c r="IG44" s="18"/>
      <c r="IH44" s="18"/>
      <c r="II44" s="18"/>
    </row>
    <row r="45" spans="1:243" s="17" customFormat="1" ht="201.75" customHeight="1">
      <c r="A45" s="56">
        <v>19</v>
      </c>
      <c r="B45" s="81" t="s">
        <v>99</v>
      </c>
      <c r="C45" s="67" t="s">
        <v>100</v>
      </c>
      <c r="D45" s="37">
        <v>4</v>
      </c>
      <c r="E45" s="37" t="s">
        <v>64</v>
      </c>
      <c r="F45" s="71"/>
      <c r="G45" s="72"/>
      <c r="H45" s="72"/>
      <c r="I45" s="71"/>
      <c r="J45" s="73"/>
      <c r="K45" s="62" t="s">
        <v>35</v>
      </c>
      <c r="L45" s="62" t="s">
        <v>4</v>
      </c>
      <c r="M45" s="70"/>
      <c r="N45" s="62"/>
      <c r="O45" s="70"/>
      <c r="P45" s="63"/>
      <c r="Q45" s="62"/>
      <c r="R45" s="62"/>
      <c r="S45" s="63"/>
      <c r="T45" s="64"/>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6">
        <f>D45*M45</f>
        <v>0</v>
      </c>
      <c r="BB45" s="66">
        <f>BA45+(BA45*O45/100)</f>
        <v>0</v>
      </c>
      <c r="BC45" s="84" t="str">
        <f>SpellNumber(L45,BB45)</f>
        <v>INR Zero Only</v>
      </c>
      <c r="IA45" s="17">
        <v>19</v>
      </c>
      <c r="IB45" s="17" t="s">
        <v>99</v>
      </c>
      <c r="IC45" s="17" t="s">
        <v>100</v>
      </c>
      <c r="ID45" s="17">
        <v>4</v>
      </c>
      <c r="IE45" s="18" t="s">
        <v>64</v>
      </c>
      <c r="IF45" s="18"/>
      <c r="IG45" s="18"/>
      <c r="IH45" s="18"/>
      <c r="II45" s="18"/>
    </row>
    <row r="46" spans="1:243" s="25" customFormat="1" ht="58.5" customHeight="1">
      <c r="A46" s="52" t="s">
        <v>37</v>
      </c>
      <c r="B46" s="53"/>
      <c r="C46" s="74"/>
      <c r="D46" s="74"/>
      <c r="E46" s="74"/>
      <c r="F46" s="75"/>
      <c r="G46" s="74"/>
      <c r="H46" s="76"/>
      <c r="I46" s="76"/>
      <c r="J46" s="76"/>
      <c r="K46" s="76"/>
      <c r="L46" s="77"/>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9">
        <f>SUM(BA13:BA45)</f>
        <v>0</v>
      </c>
      <c r="BB46" s="80">
        <f>SUM(BB13:BB45)</f>
        <v>0</v>
      </c>
      <c r="BC46" s="84" t="str">
        <f>SpellNumber($E$2,BB46)</f>
        <v>INR Zero Only</v>
      </c>
      <c r="IA46" s="25" t="s">
        <v>37</v>
      </c>
      <c r="IE46" s="26"/>
      <c r="IF46" s="26" t="s">
        <v>36</v>
      </c>
      <c r="IG46" s="26" t="s">
        <v>38</v>
      </c>
      <c r="IH46" s="26">
        <v>10</v>
      </c>
      <c r="II46" s="26" t="s">
        <v>33</v>
      </c>
    </row>
    <row r="47" spans="1:243" s="31" customFormat="1" ht="54.75" customHeight="1" hidden="1">
      <c r="A47" s="43" t="s">
        <v>39</v>
      </c>
      <c r="B47" s="44"/>
      <c r="C47" s="42"/>
      <c r="D47" s="39"/>
      <c r="E47" s="40" t="s">
        <v>40</v>
      </c>
      <c r="F47" s="41"/>
      <c r="G47" s="27"/>
      <c r="H47" s="28"/>
      <c r="I47" s="28"/>
      <c r="J47" s="28"/>
      <c r="K47" s="29"/>
      <c r="L47" s="30"/>
      <c r="M47" s="38" t="s">
        <v>41</v>
      </c>
      <c r="O47" s="25"/>
      <c r="P47" s="25"/>
      <c r="Q47" s="25"/>
      <c r="R47" s="25"/>
      <c r="S47" s="25"/>
      <c r="BA47" s="32">
        <f>IF(ISBLANK(F47),0,IF(E47="Excess (+)",ROUND(BA46+(BA46*F47),2),IF(E47="Less (-)",ROUND(BA46+(BA46*F47*(-1)),2),0)))</f>
        <v>0</v>
      </c>
      <c r="BB47" s="33">
        <f>ROUND(BA47,0)</f>
        <v>0</v>
      </c>
      <c r="BC47" s="34" t="str">
        <f>SpellNumber(L47,BB47)</f>
        <v> Zero Only</v>
      </c>
      <c r="IA47" s="31" t="s">
        <v>39</v>
      </c>
      <c r="IE47" s="35" t="s">
        <v>40</v>
      </c>
      <c r="IF47" s="35"/>
      <c r="IG47" s="35"/>
      <c r="IH47" s="35"/>
      <c r="II47" s="35"/>
    </row>
    <row r="48" spans="1:243" s="31" customFormat="1" ht="43.5" customHeight="1">
      <c r="A48" s="52" t="s">
        <v>42</v>
      </c>
      <c r="B48" s="53"/>
      <c r="C48" s="46" t="str">
        <f>SpellNumber($E$2,BB46)</f>
        <v>INR Zero Only</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IA48" s="31" t="s">
        <v>42</v>
      </c>
      <c r="IC48" s="31" t="s">
        <v>59</v>
      </c>
      <c r="IE48" s="35"/>
      <c r="IF48" s="35"/>
      <c r="IG48" s="35"/>
      <c r="IH48" s="35"/>
      <c r="II48" s="35"/>
    </row>
  </sheetData>
  <sheetProtection password="E491" sheet="1"/>
  <mergeCells count="10">
    <mergeCell ref="A9:BC9"/>
    <mergeCell ref="C48:BC48"/>
    <mergeCell ref="A1:L1"/>
    <mergeCell ref="A4:BC4"/>
    <mergeCell ref="A5:BC5"/>
    <mergeCell ref="A6:BC6"/>
    <mergeCell ref="A7:BC7"/>
    <mergeCell ref="B8:BC8"/>
    <mergeCell ref="A46:B46"/>
    <mergeCell ref="A48:B4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7">
      <formula1>"Select,Option C1,Option D1"</formula1>
      <formula2>0</formula2>
    </dataValidation>
    <dataValidation allowBlank="1" showInputMessage="1" showErrorMessage="1" promptTitle="Itemcode/Make" prompt="Please enter text" sqref="F46 C43:C45 C14:C15 C17 C19 C21:C23 C25 C27 C29 C31:C32 C34 C37 C39 C41">
      <formula1>0</formula1>
      <formula2>0</formula2>
    </dataValidation>
    <dataValidation type="decimal" allowBlank="1" showInputMessage="1" showErrorMessage="1" promptTitle="Quantity" prompt="Please enter the Quantity for this item. " errorTitle="Invalid Entry" error="Only Numeric Values are allowed. " sqref="F13:F45 C16 C18 C20 C24 C26 C28 C30 C33 C35:C36 C38 C40 D13:D45 C42 C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27 O14:O15 M41 M19 O19 M14:M15 O21:O23 M29 O29 O31:O32 O17 M43:M45 O25 M21:M23 O27 M25 O34 M31:M32 O37 M34 O39 M37 O41 M39 O43:O45 M17">
      <formula1>0</formula1>
      <formula2>999999999999999</formula2>
    </dataValidation>
    <dataValidation allowBlank="1" showInputMessage="1" showErrorMessage="1" promptTitle="Addition / Deduction" prompt="Please Choose the correct One" sqref="J13:J45">
      <formula1>0</formula1>
      <formula2>0</formula2>
    </dataValidation>
    <dataValidation type="list" showErrorMessage="1" sqref="I13:I4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4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5">
      <formula1>0</formula1>
      <formula2>999999999999999</formula2>
    </dataValidation>
    <dataValidation allowBlank="1" showInputMessage="1" showErrorMessage="1" promptTitle="Units" prompt="Please enter Units in text" sqref="E13:E45">
      <formula1>0</formula1>
      <formula2>0</formula2>
    </dataValidation>
    <dataValidation type="list" allowBlank="1" showErrorMessage="1" sqref="K13:K45">
      <formula1>"Partial Conversion,Full Conversion"</formula1>
      <formula2>0</formula2>
    </dataValidation>
    <dataValidation type="list" allowBlank="1" showInputMessage="1" showErrorMessage="1" sqref="L43 L13 L14 L15 L16 L17 L18 L19 L20 L21 L22 L23 L24 L25 L26 L27 L28 L29 L30 L31 L32 L33 L34 L35 L36 L37 L38 L39 L40 L41 L42 L45:L48 L44">
      <formula1>"INR"</formula1>
    </dataValidation>
  </dataValidations>
  <printOptions/>
  <pageMargins left="0.35" right="0.24027777777777778" top="0.75" bottom="0.44027777777777777" header="0.5118055555555555" footer="0.5118055555555555"/>
  <pageSetup horizontalDpi="600" verticalDpi="6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54" t="s">
        <v>43</v>
      </c>
      <c r="F6" s="54"/>
      <c r="G6" s="54"/>
      <c r="H6" s="54"/>
      <c r="I6" s="54"/>
      <c r="J6" s="54"/>
      <c r="K6" s="54"/>
    </row>
    <row r="7" spans="5:11" ht="15">
      <c r="E7" s="55"/>
      <c r="F7" s="55"/>
      <c r="G7" s="55"/>
      <c r="H7" s="55"/>
      <c r="I7" s="55"/>
      <c r="J7" s="55"/>
      <c r="K7" s="55"/>
    </row>
    <row r="8" spans="5:11" ht="15">
      <c r="E8" s="55"/>
      <c r="F8" s="55"/>
      <c r="G8" s="55"/>
      <c r="H8" s="55"/>
      <c r="I8" s="55"/>
      <c r="J8" s="55"/>
      <c r="K8" s="55"/>
    </row>
    <row r="9" spans="5:11" ht="15">
      <c r="E9" s="55"/>
      <c r="F9" s="55"/>
      <c r="G9" s="55"/>
      <c r="H9" s="55"/>
      <c r="I9" s="55"/>
      <c r="J9" s="55"/>
      <c r="K9" s="55"/>
    </row>
    <row r="10" spans="5:11" ht="15">
      <c r="E10" s="55"/>
      <c r="F10" s="55"/>
      <c r="G10" s="55"/>
      <c r="H10" s="55"/>
      <c r="I10" s="55"/>
      <c r="J10" s="55"/>
      <c r="K10" s="55"/>
    </row>
    <row r="11" spans="5:11" ht="15">
      <c r="E11" s="55"/>
      <c r="F11" s="55"/>
      <c r="G11" s="55"/>
      <c r="H11" s="55"/>
      <c r="I11" s="55"/>
      <c r="J11" s="55"/>
      <c r="K11" s="55"/>
    </row>
    <row r="12" spans="5:11" ht="15">
      <c r="E12" s="55"/>
      <c r="F12" s="55"/>
      <c r="G12" s="55"/>
      <c r="H12" s="55"/>
      <c r="I12" s="55"/>
      <c r="J12" s="55"/>
      <c r="K12" s="55"/>
    </row>
    <row r="13" spans="5:11" ht="15">
      <c r="E13" s="55"/>
      <c r="F13" s="55"/>
      <c r="G13" s="55"/>
      <c r="H13" s="55"/>
      <c r="I13" s="55"/>
      <c r="J13" s="55"/>
      <c r="K13" s="55"/>
    </row>
    <row r="14" spans="5:11" ht="15">
      <c r="E14" s="55"/>
      <c r="F14" s="55"/>
      <c r="G14" s="55"/>
      <c r="H14" s="55"/>
      <c r="I14" s="55"/>
      <c r="J14" s="55"/>
      <c r="K14" s="5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2018-06-09T07:04:35Z</cp:lastPrinted>
  <dcterms:created xsi:type="dcterms:W3CDTF">2009-01-30T06:42:42Z</dcterms:created>
  <dcterms:modified xsi:type="dcterms:W3CDTF">2018-06-09T07:09:05Z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