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<sst xmlns="http://schemas.openxmlformats.org/spreadsheetml/2006/main" count="207" uniqueCount="108">
  <si>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</si>
  <si>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</si>
  <si>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</si>
  <si>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</si>
  <si>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</si>
  <si>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</si>
  <si>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</si>
  <si>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</si>
  <si>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</si>
  <si>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</si>
  <si>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</si>
  <si>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</si>
  <si>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</si>
  <si>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</si>
  <si>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</si>
  <si>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</si>
  <si>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</si>
  <si>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</si>
  <si>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</si>
  <si>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</si>
  <si>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</si>
  <si>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</si>
  <si>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</si>
  <si>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</si>
  <si>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</si>
  <si>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</si>
  <si>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</si>
  <si>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</si>
  <si>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</si>
  <si>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</si>
  <si>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</si>
  <si>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</si>
  <si>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</si>
  <si>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</si>
  <si>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</si>
  <si>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</si>
  <si>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</si>
  <si>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</si>
  <si>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</si>
  <si>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</si>
  <si>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</si>
  <si>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</si>
  <si>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</si>
  <si>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</si>
  <si>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</si>
  <si>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</si>
  <si>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item3</t>
  </si>
  <si>
    <t>item4</t>
  </si>
  <si>
    <t>INR Zero Only</t>
  </si>
  <si>
    <t>GST(%)</t>
  </si>
  <si>
    <t xml:space="preserve">0-290 meter </t>
  </si>
  <si>
    <t>mtr</t>
  </si>
  <si>
    <t>Supplying, assembling and fixing in vertical position in bore well, ERW 12” I/d (300 mm) nominal bore &amp; (323.90 mm) o/d steel pipe (housing pipe as per IS:4270-1992) upto date amendments duly ISI marked housing pipe in 4 mtrs to 7 mtrs length with 88.90 mm of threaded ends madeout of 8mm thick MS plate with  sockets including required hire and labour charges, fitting &amp; accessories, etc all complete as per the direction of the Engineer Incharge.</t>
  </si>
  <si>
    <t xml:space="preserve">Lowering in vertical position in bore well ERW 12” I/d (300 mm) nominal bore &amp; (323.90 mm) o/d steel pipe (housing pipe as per IS:4270-1992) upto date amendments duly ISI marked </t>
  </si>
  <si>
    <t>Supplying, assembling &amp; fixing in vertical position in bore well 8" dia (203.20 mm) I/d (219.10 mm) EWR steel pipe (blind pipe)as per IS:4270-1992 duly ISI marked blind pipe 8mm thick etc including hire and labour charges, fitting &amp; accessories, etc all complete as per the direction of the Engineer Incharge.</t>
  </si>
  <si>
    <t>Lowering in vertical position in bore well 8” I/d (203.20 mm) I/d  &amp; (219.10 mm) EWR steel pipe (blind pipe)  as per IS:4270-1992  duly ISI marked blind pipe 8 mm thick etc including hire and labour charges, fitting &amp; accessories, etc all complete as per the direction of the Engineer Incharge.</t>
  </si>
  <si>
    <t>item 5</t>
  </si>
  <si>
    <t xml:space="preserve">Supplying,  assembling,  and  fixing in vertical position in borewell 8" I/d (217.1 mm o/d) ERW Stainless Steel Cage type  wire wound screen (stainer) as per IS 8110-1985 and material specifications as per AISI type 304 grade SS 304 screen in random length and with one circumferential welded ring made out of 8.00 mm thick stainless steel on both sides. these will also be screwed and socketted as mentioned approved make including required hire and  labour charges, fitting and accessories complete for all depth as per  direction of EIC  </t>
  </si>
  <si>
    <t>item6</t>
  </si>
  <si>
    <t xml:space="preserve">Lowering in vertical position in 25  borewell 8” I/d (21"1,1 mm o/d)  ERW Stainless Steel Cage type  wire wound screen (stainer) as  per IS 8110-1985 </t>
  </si>
  <si>
    <t>item7</t>
  </si>
  <si>
    <t>Supply and fixing SS sockets</t>
  </si>
  <si>
    <t>item8</t>
  </si>
  <si>
    <t>each</t>
  </si>
  <si>
    <t>Supply reducing socket 12"i/d to 8 I/d to be fabricated nut of (12.0 m ) M.s. Sheet plate with both ends having suitable size of socket as per IC2800.</t>
  </si>
  <si>
    <t>item9</t>
  </si>
  <si>
    <t>Fixing reducing socket of 12" I/d to 8" i/d tested complete</t>
  </si>
  <si>
    <t>item10</t>
  </si>
  <si>
    <t>Supply and Gravel packing of 1/6 " to 1/8”• in accordance with IS: 409 including providing gravel fine/medium/coarse in required grading &amp; sizes as per actual requirement all complete as direction of Engineer-in-Charge.</t>
  </si>
  <si>
    <t>item11</t>
  </si>
  <si>
    <t>cum</t>
  </si>
  <si>
    <t>Providing and fixing of Bail Plug/bottom plug 8" I/d (219.10 mm) Blind Pipe to the bottom of pipe assembly of tubewell as per IS2800</t>
  </si>
  <si>
    <t>item12</t>
  </si>
  <si>
    <t xml:space="preserve">Supplying  and  fixing  of   centering guide with  3 legs " complete in all respect. </t>
  </si>
  <si>
    <t>item13</t>
  </si>
  <si>
    <t>TOTAL AMOUNT  With Taxes</t>
  </si>
  <si>
    <t xml:space="preserve">TOTAL AMOUNT WITH TAXES  </t>
  </si>
  <si>
    <t>Name of Work: &lt;Gas distribution system along with gassing station for 4L1 lab in AB-2  at IISER Mohali &gt;</t>
  </si>
  <si>
    <t>Contract No:  &lt;IISER/EE-EO/Estimate-P/18-19/01&gt;</t>
  </si>
  <si>
    <t>Hardware &amp; Fittings</t>
  </si>
  <si>
    <t>Item1</t>
  </si>
  <si>
    <t>Item2</t>
  </si>
  <si>
    <t>Item3</t>
  </si>
  <si>
    <t>Item4</t>
  </si>
  <si>
    <t>Item5</t>
  </si>
  <si>
    <t>Item6</t>
  </si>
  <si>
    <t>Item7</t>
  </si>
  <si>
    <t>Item8</t>
  </si>
  <si>
    <t>Item9</t>
  </si>
  <si>
    <t>Item10</t>
  </si>
  <si>
    <t>Item11</t>
  </si>
  <si>
    <t>Item12</t>
  </si>
  <si>
    <t>Item13</t>
  </si>
  <si>
    <t>nos</t>
  </si>
  <si>
    <t>job</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</si>
  <si>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</si>
  <si>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r>
      <t xml:space="preserve">Closet/cabinet for storing six gas cylinders (each 47/48 L Capacity) </t>
    </r>
    <r>
      <rPr>
        <sz val="16"/>
        <rFont val="Arial"/>
        <family val="1"/>
      </rPr>
      <t xml:space="preserve">Made up of galvanized iron steel (epoxy coated), dimensions 6x1.5/2x7/8 ft (LxDxH), With 6 cylinder holding brackets, provision for 5 gas pipe outlets at the top of the closet.
</t>
    </r>
    <r>
      <rPr>
        <sz val="16"/>
        <rFont val="times new roman"/>
        <family val="1"/>
      </rPr>
      <t>The closet will be mounted outside of the lab and the gas lines will enter the lab through the wall.</t>
    </r>
  </si>
  <si>
    <r>
      <t xml:space="preserve">Dual or two-stage pressure regulators of make Aptech for gas cylinders </t>
    </r>
    <r>
      <rPr>
        <sz val="16"/>
        <rFont val="Arial"/>
        <family val="1"/>
      </rPr>
      <t>Body with stainless steel SS-316L, Pressure gauge at primary and secondary side for N2, CO2, and N2:CO2 mixture (80:20) gas lines supplied with dust frit at inlet bull-eye connector. Primary gauge: 0-280 kg/cm</t>
    </r>
    <r>
      <rPr>
        <vertAlign val="superscript"/>
        <sz val="16"/>
        <rFont val="Arial"/>
        <family val="1"/>
      </rPr>
      <t>2</t>
    </r>
    <r>
      <rPr>
        <sz val="16"/>
        <rFont val="Arial"/>
        <family val="1"/>
      </rPr>
      <t>, secondary gauge: 0-12 kg/cm</t>
    </r>
    <r>
      <rPr>
        <vertAlign val="superscript"/>
        <sz val="16"/>
        <rFont val="Arial"/>
        <family val="1"/>
      </rPr>
      <t xml:space="preserve">2                          </t>
    </r>
  </si>
  <si>
    <r>
      <t xml:space="preserve">Piping/tubing (Length ~9-10 m for each gas line) with </t>
    </r>
    <r>
      <rPr>
        <b/>
        <sz val="16"/>
        <rFont val="times new roman"/>
        <family val="1"/>
      </rPr>
      <t>color coded sleeving</t>
    </r>
    <r>
      <rPr>
        <sz val="16"/>
        <rFont val="times new roman"/>
        <family val="1"/>
      </rPr>
      <t xml:space="preserve"> for different gas lines </t>
    </r>
    <r>
      <rPr>
        <sz val="16"/>
        <rFont val="Arial"/>
        <family val="1"/>
      </rPr>
      <t xml:space="preserve">SS316L grade, 1/4” diameter, should be electro-polished and provided with appropriate fittings. </t>
    </r>
    <r>
      <rPr>
        <sz val="16"/>
        <rFont val="times new roman"/>
        <family val="1"/>
      </rPr>
      <t xml:space="preserve">All gas lines must be anchored to a wall. All feed-through holes must be sealed properly. Proposed schematic of the gas lines are given in the scheme. </t>
    </r>
  </si>
  <si>
    <r>
      <t xml:space="preserve">One-stage pressure regulator  </t>
    </r>
    <r>
      <rPr>
        <sz val="16"/>
        <rFont val="Arial"/>
        <family val="1"/>
      </rPr>
      <t>Body with SS-316L, Pressure regulator for N2 (#2), CO2 (1), N2:CO2 mixture (80:20) (#2) and N2:CO2:H2 mixture (#1) gas lines with appropriate end fittings, Gauge: 0-12 kg/cm</t>
    </r>
    <r>
      <rPr>
        <vertAlign val="superscript"/>
        <sz val="16"/>
        <rFont val="Arial"/>
        <family val="1"/>
      </rPr>
      <t xml:space="preserve">2
</t>
    </r>
    <r>
      <rPr>
        <sz val="16"/>
        <rFont val="times new roman"/>
        <family val="1"/>
      </rPr>
      <t xml:space="preserve">For N2 and N2:CO2 regulators, additional outlet with on/off valve </t>
    </r>
    <r>
      <rPr>
        <sz val="16"/>
        <rFont val="Arial"/>
        <family val="1"/>
      </rPr>
      <t>Make: AES, Spectron, Air Liquide, Tescom, Aptech</t>
    </r>
  </si>
  <si>
    <r>
      <t xml:space="preserve">Mass flow controllers </t>
    </r>
    <r>
      <rPr>
        <sz val="16"/>
        <rFont val="Arial"/>
        <family val="1"/>
      </rPr>
      <t xml:space="preserve">Digital/Analog for N2, CO2, and N2:CO2 (80:20) gases, flow rate: 0 – 250 slpm, 
</t>
    </r>
    <r>
      <rPr>
        <sz val="16"/>
        <rFont val="times new roman"/>
        <family val="1"/>
      </rPr>
      <t>Accuracy: Set value ± 0.5%, 
Make: Fujikin, Brunkrst, Horiba, Alicat</t>
    </r>
  </si>
  <si>
    <r>
      <t xml:space="preserve">Manifold gassing/degassing platform </t>
    </r>
    <r>
      <rPr>
        <sz val="16"/>
        <rFont val="Arial"/>
        <family val="1"/>
      </rPr>
      <t>Body with SS-316L, 3/16” thick plate, Dimensions: 3x2 ft</t>
    </r>
  </si>
  <si>
    <r>
      <t xml:space="preserve">SS316L tubing for manifold gassing/degassing station </t>
    </r>
    <r>
      <rPr>
        <sz val="16"/>
        <rFont val="Arial"/>
        <family val="1"/>
      </rPr>
      <t xml:space="preserve">1” diameter, supplied with appropriate fittings. This should be fixed on the manifold platform
</t>
    </r>
    <r>
      <rPr>
        <sz val="16"/>
        <rFont val="times new roman"/>
        <family val="1"/>
      </rPr>
      <t xml:space="preserve">
Make: Dockweiler, Valex, Cardinal, Sandvik</t>
    </r>
  </si>
  <si>
    <r>
      <t xml:space="preserve">Pressure gauge </t>
    </r>
    <r>
      <rPr>
        <sz val="16"/>
        <rFont val="Arial"/>
        <family val="1"/>
      </rPr>
      <t>Body with SS-316L, Gauge: 0-12 kg/cm</t>
    </r>
    <r>
      <rPr>
        <vertAlign val="superscript"/>
        <sz val="16"/>
        <rFont val="Arial"/>
        <family val="1"/>
      </rPr>
      <t xml:space="preserve">2
</t>
    </r>
    <r>
      <rPr>
        <sz val="16"/>
        <rFont val="times new roman"/>
        <family val="1"/>
      </rPr>
      <t xml:space="preserve">
Make: AES, Tescom, Spectron</t>
    </r>
  </si>
  <si>
    <r>
      <t xml:space="preserve">Vacuum pump </t>
    </r>
    <r>
      <rPr>
        <sz val="16"/>
        <rFont val="Arial"/>
        <family val="1"/>
      </rPr>
      <t xml:space="preserve">For degassing manifold (5-10 L volume)
</t>
    </r>
    <r>
      <rPr>
        <sz val="16"/>
        <rFont val="times new roman"/>
        <family val="1"/>
      </rPr>
      <t>Number of stages: 2; Pumping Speed @ 50/60Hz: 77/97 L/min
Vacuum: 2x10</t>
    </r>
    <r>
      <rPr>
        <vertAlign val="superscript"/>
        <sz val="16"/>
        <rFont val="times new roman"/>
        <family val="1"/>
      </rPr>
      <t xml:space="preserve">-3 </t>
    </r>
    <r>
      <rPr>
        <sz val="16"/>
        <rFont val="times new roman"/>
        <family val="1"/>
      </rPr>
      <t>mbar
Max. allowed intake/exhaust pressure: 1 bar
 IN / EX hose connector: DN 16
Motor: 200-240V, 50/60 Hz
Supplied with all accessories
Make: Fischer Scientific, Zeny</t>
    </r>
  </si>
  <si>
    <r>
      <t xml:space="preserve">Toggle valves (on/off)  </t>
    </r>
    <r>
      <rPr>
        <sz val="16"/>
        <rFont val="Arial"/>
        <family val="1"/>
      </rPr>
      <t>Material SS-316L; Supplied with tube adapter hose barb</t>
    </r>
  </si>
  <si>
    <r>
      <t xml:space="preserve">Solenoid valves (#2) </t>
    </r>
    <r>
      <rPr>
        <sz val="16"/>
        <rFont val="Arial"/>
        <family val="1"/>
      </rPr>
      <t>Make: Spectron, Swagelok, Aptech, Parker</t>
    </r>
  </si>
  <si>
    <r>
      <t>Control panel (for gassing-degassing OR overpressure-vacuum cycles)</t>
    </r>
    <r>
      <rPr>
        <sz val="16"/>
        <rFont val="Arial"/>
        <family val="1"/>
      </rPr>
      <t xml:space="preserve">Gassing - degassing for 20-25 cycles 
</t>
    </r>
    <r>
      <rPr>
        <sz val="16"/>
        <rFont val="times new roman"/>
        <family val="1"/>
      </rPr>
      <t>Max. overpressure 0.5-1 bar</t>
    </r>
  </si>
</sst>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6"/>
      <name val="Arial"/>
      <family val="2"/>
    </font>
    <font>
      <sz val="16"/>
      <color indexed="8"/>
      <name val="Courier New"/>
      <family val="3"/>
    </font>
    <font>
      <sz val="16"/>
      <name val="times new roman"/>
      <family val="1"/>
    </font>
    <font>
      <sz val="16"/>
      <name val="Arial"/>
      <family val="1"/>
    </font>
    <font>
      <vertAlign val="superscript"/>
      <sz val="16"/>
      <name val="Arial"/>
      <family val="1"/>
    </font>
    <font>
      <b/>
      <sz val="16"/>
      <name val="times new roman"/>
      <family val="1"/>
    </font>
    <font>
      <vertAlign val="superscrip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7" xfId="55" applyNumberFormat="1" applyFont="1" applyFill="1" applyBorder="1" applyAlignment="1" applyProtection="1">
      <alignment horizontal="right" vertical="top"/>
      <protection locked="0"/>
    </xf>
    <xf numFmtId="0" fontId="7" fillId="34" borderId="11" xfId="55" applyNumberFormat="1" applyFont="1" applyFill="1" applyBorder="1" applyAlignment="1">
      <alignment horizontal="center" vertical="top" wrapText="1"/>
      <protection/>
    </xf>
    <xf numFmtId="2" fontId="4" fillId="0" borderId="18" xfId="59" applyNumberFormat="1" applyFont="1" applyFill="1" applyBorder="1" applyAlignment="1">
      <alignment vertical="top"/>
      <protection/>
    </xf>
    <xf numFmtId="2" fontId="7" fillId="0" borderId="18" xfId="55" applyNumberFormat="1" applyFont="1" applyFill="1" applyBorder="1" applyAlignment="1" applyProtection="1">
      <alignment horizontal="right" vertical="top"/>
      <protection locked="0"/>
    </xf>
    <xf numFmtId="2" fontId="4" fillId="0" borderId="18" xfId="55"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9" xfId="55" applyNumberFormat="1" applyFont="1" applyFill="1" applyBorder="1" applyAlignment="1" applyProtection="1">
      <alignment vertical="top"/>
      <protection/>
    </xf>
    <xf numFmtId="0" fontId="7" fillId="0" borderId="18" xfId="59" applyNumberFormat="1" applyFont="1" applyFill="1" applyBorder="1" applyAlignment="1">
      <alignment horizontal="left" vertical="top"/>
      <protection/>
    </xf>
    <xf numFmtId="0" fontId="7" fillId="36" borderId="18" xfId="59" applyNumberFormat="1" applyFont="1" applyFill="1" applyBorder="1" applyAlignment="1">
      <alignment horizontal="left" vertical="top"/>
      <protection/>
    </xf>
    <xf numFmtId="2" fontId="7" fillId="0" borderId="20" xfId="55" applyNumberFormat="1" applyFont="1" applyFill="1" applyBorder="1" applyAlignment="1" applyProtection="1">
      <alignment horizontal="right" vertical="top"/>
      <protection locked="0"/>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horizontal="left" vertical="center" wrapText="1" readingOrder="1"/>
      <protection/>
    </xf>
    <xf numFmtId="0" fontId="15"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5" borderId="18" xfId="55" applyNumberFormat="1" applyFont="1" applyFill="1" applyBorder="1" applyAlignment="1" applyProtection="1">
      <alignment horizontal="right" vertical="top"/>
      <protection locked="0"/>
    </xf>
    <xf numFmtId="0" fontId="24" fillId="0" borderId="10" xfId="55" applyNumberFormat="1" applyFont="1" applyFill="1" applyBorder="1" applyAlignment="1">
      <alignment horizontal="center" vertical="top" wrapText="1"/>
      <protection/>
    </xf>
    <xf numFmtId="2" fontId="24" fillId="0" borderId="10" xfId="55" applyNumberFormat="1" applyFont="1" applyFill="1" applyBorder="1" applyAlignment="1">
      <alignment horizontal="center" vertical="top" wrapText="1"/>
      <protection/>
    </xf>
    <xf numFmtId="0" fontId="25" fillId="0" borderId="18" xfId="59" applyNumberFormat="1" applyFont="1" applyFill="1" applyBorder="1" applyAlignment="1">
      <alignment horizontal="left" vertical="center" wrapText="1" readingOrder="1"/>
      <protection/>
    </xf>
    <xf numFmtId="0" fontId="26" fillId="0" borderId="18" xfId="0" applyFont="1" applyBorder="1" applyAlignment="1">
      <alignment horizontal="left" vertical="center" wrapText="1"/>
    </xf>
    <xf numFmtId="0" fontId="26" fillId="0" borderId="18" xfId="0" applyFont="1" applyBorder="1" applyAlignment="1">
      <alignment horizontal="center" vertical="center"/>
    </xf>
    <xf numFmtId="0" fontId="65" fillId="0" borderId="18" xfId="0" applyFont="1" applyFill="1" applyBorder="1" applyAlignment="1">
      <alignment horizontal="center" vertical="center"/>
    </xf>
    <xf numFmtId="0" fontId="26" fillId="0" borderId="18" xfId="0" applyFont="1" applyBorder="1" applyAlignment="1">
      <alignment horizontal="justify" vertical="center" wrapText="1"/>
    </xf>
    <xf numFmtId="1" fontId="26" fillId="0" borderId="18" xfId="0" applyNumberFormat="1" applyFont="1" applyBorder="1" applyAlignment="1">
      <alignment horizontal="center" vertical="center"/>
    </xf>
    <xf numFmtId="0" fontId="26" fillId="0" borderId="18" xfId="0" applyFont="1" applyBorder="1" applyAlignment="1">
      <alignment/>
    </xf>
    <xf numFmtId="0" fontId="26" fillId="0" borderId="18" xfId="0" applyFont="1" applyBorder="1" applyAlignment="1">
      <alignment vertical="center" wrapText="1"/>
    </xf>
    <xf numFmtId="0" fontId="11" fillId="0" borderId="13" xfId="55" applyNumberFormat="1" applyFont="1" applyFill="1" applyBorder="1" applyAlignment="1">
      <alignment horizontal="center" vertical="center" wrapText="1"/>
      <protection/>
    </xf>
    <xf numFmtId="0" fontId="15" fillId="0" borderId="20"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2" xfId="59" applyNumberFormat="1" applyFont="1" applyFill="1" applyBorder="1" applyAlignment="1">
      <alignment horizontal="center" vertical="top"/>
      <protection/>
    </xf>
    <xf numFmtId="0" fontId="7" fillId="36" borderId="23"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twoCellAnchor>
    <xdr:from>
      <xdr:col>1</xdr:col>
      <xdr:colOff>123825</xdr:colOff>
      <xdr:row>21</xdr:row>
      <xdr:rowOff>19050</xdr:rowOff>
    </xdr:from>
    <xdr:to>
      <xdr:col>1</xdr:col>
      <xdr:colOff>676275</xdr:colOff>
      <xdr:row>24</xdr:row>
      <xdr:rowOff>104775</xdr:rowOff>
    </xdr:to>
    <xdr:sp fLocksText="0">
      <xdr:nvSpPr>
        <xdr:cNvPr id="5" name="TextBox 1"/>
        <xdr:cNvSpPr txBox="1">
          <a:spLocks noChangeArrowheads="1"/>
        </xdr:cNvSpPr>
      </xdr:nvSpPr>
      <xdr:spPr>
        <a:xfrm>
          <a:off x="1076325" y="18659475"/>
          <a:ext cx="552450"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21</xdr:row>
      <xdr:rowOff>19050</xdr:rowOff>
    </xdr:from>
    <xdr:to>
      <xdr:col>1</xdr:col>
      <xdr:colOff>676275</xdr:colOff>
      <xdr:row>24</xdr:row>
      <xdr:rowOff>104775</xdr:rowOff>
    </xdr:to>
    <xdr:sp fLocksText="0">
      <xdr:nvSpPr>
        <xdr:cNvPr id="6" name="TextBox 2"/>
        <xdr:cNvSpPr txBox="1">
          <a:spLocks noChangeArrowheads="1"/>
        </xdr:cNvSpPr>
      </xdr:nvSpPr>
      <xdr:spPr>
        <a:xfrm>
          <a:off x="1076325" y="18659475"/>
          <a:ext cx="552450"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21</xdr:row>
      <xdr:rowOff>19050</xdr:rowOff>
    </xdr:from>
    <xdr:to>
      <xdr:col>1</xdr:col>
      <xdr:colOff>409575</xdr:colOff>
      <xdr:row>24</xdr:row>
      <xdr:rowOff>104775</xdr:rowOff>
    </xdr:to>
    <xdr:sp fLocksText="0">
      <xdr:nvSpPr>
        <xdr:cNvPr id="7" name="TextBox 1"/>
        <xdr:cNvSpPr txBox="1">
          <a:spLocks noChangeArrowheads="1"/>
        </xdr:cNvSpPr>
      </xdr:nvSpPr>
      <xdr:spPr>
        <a:xfrm>
          <a:off x="571500" y="18659475"/>
          <a:ext cx="7905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21</xdr:row>
      <xdr:rowOff>19050</xdr:rowOff>
    </xdr:from>
    <xdr:to>
      <xdr:col>1</xdr:col>
      <xdr:colOff>409575</xdr:colOff>
      <xdr:row>24</xdr:row>
      <xdr:rowOff>104775</xdr:rowOff>
    </xdr:to>
    <xdr:sp fLocksText="0">
      <xdr:nvSpPr>
        <xdr:cNvPr id="8" name="TextBox 2"/>
        <xdr:cNvSpPr txBox="1">
          <a:spLocks noChangeArrowheads="1"/>
        </xdr:cNvSpPr>
      </xdr:nvSpPr>
      <xdr:spPr>
        <a:xfrm>
          <a:off x="571500" y="18659475"/>
          <a:ext cx="7905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21</xdr:row>
      <xdr:rowOff>19050</xdr:rowOff>
    </xdr:from>
    <xdr:to>
      <xdr:col>1</xdr:col>
      <xdr:colOff>676275</xdr:colOff>
      <xdr:row>24</xdr:row>
      <xdr:rowOff>104775</xdr:rowOff>
    </xdr:to>
    <xdr:sp fLocksText="0">
      <xdr:nvSpPr>
        <xdr:cNvPr id="9" name="TextBox 1"/>
        <xdr:cNvSpPr txBox="1">
          <a:spLocks noChangeArrowheads="1"/>
        </xdr:cNvSpPr>
      </xdr:nvSpPr>
      <xdr:spPr>
        <a:xfrm>
          <a:off x="1076325" y="18659475"/>
          <a:ext cx="552450"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21</xdr:row>
      <xdr:rowOff>19050</xdr:rowOff>
    </xdr:from>
    <xdr:to>
      <xdr:col>1</xdr:col>
      <xdr:colOff>676275</xdr:colOff>
      <xdr:row>24</xdr:row>
      <xdr:rowOff>104775</xdr:rowOff>
    </xdr:to>
    <xdr:sp fLocksText="0">
      <xdr:nvSpPr>
        <xdr:cNvPr id="10" name="TextBox 2"/>
        <xdr:cNvSpPr txBox="1">
          <a:spLocks noChangeArrowheads="1"/>
        </xdr:cNvSpPr>
      </xdr:nvSpPr>
      <xdr:spPr>
        <a:xfrm>
          <a:off x="1076325" y="18659475"/>
          <a:ext cx="552450"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21</xdr:row>
      <xdr:rowOff>19050</xdr:rowOff>
    </xdr:from>
    <xdr:to>
      <xdr:col>1</xdr:col>
      <xdr:colOff>676275</xdr:colOff>
      <xdr:row>24</xdr:row>
      <xdr:rowOff>104775</xdr:rowOff>
    </xdr:to>
    <xdr:sp fLocksText="0">
      <xdr:nvSpPr>
        <xdr:cNvPr id="11" name="TextBox 14"/>
        <xdr:cNvSpPr txBox="1">
          <a:spLocks noChangeArrowheads="1"/>
        </xdr:cNvSpPr>
      </xdr:nvSpPr>
      <xdr:spPr>
        <a:xfrm>
          <a:off x="1076325" y="18659475"/>
          <a:ext cx="552450"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21</xdr:row>
      <xdr:rowOff>19050</xdr:rowOff>
    </xdr:from>
    <xdr:to>
      <xdr:col>1</xdr:col>
      <xdr:colOff>676275</xdr:colOff>
      <xdr:row>24</xdr:row>
      <xdr:rowOff>104775</xdr:rowOff>
    </xdr:to>
    <xdr:sp fLocksText="0">
      <xdr:nvSpPr>
        <xdr:cNvPr id="12" name="TextBox 15"/>
        <xdr:cNvSpPr txBox="1">
          <a:spLocks noChangeArrowheads="1"/>
        </xdr:cNvSpPr>
      </xdr:nvSpPr>
      <xdr:spPr>
        <a:xfrm>
          <a:off x="1076325" y="18659475"/>
          <a:ext cx="552450"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21</xdr:row>
      <xdr:rowOff>19050</xdr:rowOff>
    </xdr:from>
    <xdr:to>
      <xdr:col>1</xdr:col>
      <xdr:colOff>409575</xdr:colOff>
      <xdr:row>24</xdr:row>
      <xdr:rowOff>104775</xdr:rowOff>
    </xdr:to>
    <xdr:sp fLocksText="0">
      <xdr:nvSpPr>
        <xdr:cNvPr id="13" name="TextBox 1"/>
        <xdr:cNvSpPr txBox="1">
          <a:spLocks noChangeArrowheads="1"/>
        </xdr:cNvSpPr>
      </xdr:nvSpPr>
      <xdr:spPr>
        <a:xfrm>
          <a:off x="571500" y="18659475"/>
          <a:ext cx="7905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21</xdr:row>
      <xdr:rowOff>19050</xdr:rowOff>
    </xdr:from>
    <xdr:to>
      <xdr:col>1</xdr:col>
      <xdr:colOff>409575</xdr:colOff>
      <xdr:row>24</xdr:row>
      <xdr:rowOff>104775</xdr:rowOff>
    </xdr:to>
    <xdr:sp fLocksText="0">
      <xdr:nvSpPr>
        <xdr:cNvPr id="14" name="TextBox 2"/>
        <xdr:cNvSpPr txBox="1">
          <a:spLocks noChangeArrowheads="1"/>
        </xdr:cNvSpPr>
      </xdr:nvSpPr>
      <xdr:spPr>
        <a:xfrm>
          <a:off x="571500" y="18659475"/>
          <a:ext cx="7905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21</xdr:row>
      <xdr:rowOff>19050</xdr:rowOff>
    </xdr:from>
    <xdr:to>
      <xdr:col>1</xdr:col>
      <xdr:colOff>676275</xdr:colOff>
      <xdr:row>24</xdr:row>
      <xdr:rowOff>104775</xdr:rowOff>
    </xdr:to>
    <xdr:sp fLocksText="0">
      <xdr:nvSpPr>
        <xdr:cNvPr id="15" name="TextBox 1"/>
        <xdr:cNvSpPr txBox="1">
          <a:spLocks noChangeArrowheads="1"/>
        </xdr:cNvSpPr>
      </xdr:nvSpPr>
      <xdr:spPr>
        <a:xfrm>
          <a:off x="1076325" y="18659475"/>
          <a:ext cx="552450"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21</xdr:row>
      <xdr:rowOff>19050</xdr:rowOff>
    </xdr:from>
    <xdr:to>
      <xdr:col>1</xdr:col>
      <xdr:colOff>676275</xdr:colOff>
      <xdr:row>24</xdr:row>
      <xdr:rowOff>104775</xdr:rowOff>
    </xdr:to>
    <xdr:sp fLocksText="0">
      <xdr:nvSpPr>
        <xdr:cNvPr id="16" name="TextBox 2"/>
        <xdr:cNvSpPr txBox="1">
          <a:spLocks noChangeArrowheads="1"/>
        </xdr:cNvSpPr>
      </xdr:nvSpPr>
      <xdr:spPr>
        <a:xfrm>
          <a:off x="1076325" y="18659475"/>
          <a:ext cx="552450"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view="pageBreakPreview" zoomScale="70" zoomScaleNormal="55" zoomScaleSheetLayoutView="70" zoomScalePageLayoutView="0" workbookViewId="0" topLeftCell="A1">
      <selection activeCell="B25" sqref="B25"/>
    </sheetView>
  </sheetViews>
  <sheetFormatPr defaultColWidth="9.140625" defaultRowHeight="15"/>
  <cols>
    <col min="1" max="1" width="14.28125" style="1" customWidth="1"/>
    <col min="2" max="2" width="113.8515625" style="1" customWidth="1"/>
    <col min="3" max="3" width="13.57421875" style="1" customWidth="1"/>
    <col min="4" max="4" width="16.57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23.710937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44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77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78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86.25" customHeight="1">
      <c r="A8" s="11" t="s">
        <v>43</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7</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95</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75</v>
      </c>
      <c r="BB11" s="21" t="s">
        <v>76</v>
      </c>
      <c r="BC11" s="22" t="s">
        <v>30</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44">
        <v>7</v>
      </c>
      <c r="N12" s="44">
        <v>8</v>
      </c>
      <c r="O12" s="4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44">
        <v>15</v>
      </c>
      <c r="BB12" s="24">
        <v>16</v>
      </c>
      <c r="BC12" s="24">
        <v>17</v>
      </c>
      <c r="IE12" s="18"/>
      <c r="IF12" s="18"/>
      <c r="IG12" s="18"/>
      <c r="IH12" s="18"/>
      <c r="II12" s="18"/>
    </row>
    <row r="13" spans="1:243" s="17" customFormat="1" ht="135" customHeight="1">
      <c r="A13" s="62">
        <v>2</v>
      </c>
      <c r="B13" s="65" t="s">
        <v>96</v>
      </c>
      <c r="C13" s="64" t="s">
        <v>80</v>
      </c>
      <c r="D13" s="66">
        <v>1</v>
      </c>
      <c r="E13" s="67" t="s">
        <v>93</v>
      </c>
      <c r="F13" s="45"/>
      <c r="G13" s="46"/>
      <c r="H13" s="46"/>
      <c r="I13" s="45" t="s">
        <v>33</v>
      </c>
      <c r="J13" s="47">
        <f>IF(I13="Less(-)",-1,1)</f>
        <v>1</v>
      </c>
      <c r="K13" s="48" t="s">
        <v>34</v>
      </c>
      <c r="L13" s="48" t="s">
        <v>4</v>
      </c>
      <c r="M13" s="61"/>
      <c r="N13" s="56"/>
      <c r="O13" s="43"/>
      <c r="P13" s="29"/>
      <c r="Q13" s="28"/>
      <c r="R13" s="28"/>
      <c r="S13" s="29"/>
      <c r="T13" s="30"/>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2">
        <f aca="true" t="shared" si="0" ref="BA13:BA25">D13*M13</f>
        <v>0</v>
      </c>
      <c r="BB13" s="32">
        <f aca="true" t="shared" si="1" ref="BB13:BB25">BA13+(BA13*O13/100)</f>
        <v>0</v>
      </c>
      <c r="BC13" s="25" t="str">
        <f aca="true" t="shared" si="2" ref="BC13:BC25">SpellNumber(L13,BB13)</f>
        <v>INR Zero Only</v>
      </c>
      <c r="IA13" s="17">
        <v>1.1</v>
      </c>
      <c r="IB13" s="17" t="s">
        <v>50</v>
      </c>
      <c r="IC13" s="17" t="s">
        <v>31</v>
      </c>
      <c r="ID13" s="17">
        <v>290</v>
      </c>
      <c r="IE13" s="18" t="s">
        <v>51</v>
      </c>
      <c r="IF13" s="18"/>
      <c r="IG13" s="18"/>
      <c r="IH13" s="18"/>
      <c r="II13" s="18"/>
    </row>
    <row r="14" spans="1:243" s="17" customFormat="1" ht="125.25" customHeight="1">
      <c r="A14" s="62">
        <v>3</v>
      </c>
      <c r="B14" s="65" t="s">
        <v>97</v>
      </c>
      <c r="C14" s="64" t="s">
        <v>81</v>
      </c>
      <c r="D14" s="66">
        <v>3</v>
      </c>
      <c r="E14" s="67" t="s">
        <v>93</v>
      </c>
      <c r="F14" s="45"/>
      <c r="G14" s="46"/>
      <c r="H14" s="46"/>
      <c r="I14" s="45"/>
      <c r="J14" s="47"/>
      <c r="K14" s="48" t="s">
        <v>34</v>
      </c>
      <c r="L14" s="48" t="s">
        <v>4</v>
      </c>
      <c r="M14" s="61"/>
      <c r="N14" s="56"/>
      <c r="O14" s="43"/>
      <c r="P14" s="29"/>
      <c r="Q14" s="28"/>
      <c r="R14" s="28"/>
      <c r="S14" s="29"/>
      <c r="T14" s="30"/>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2">
        <f t="shared" si="0"/>
        <v>0</v>
      </c>
      <c r="BB14" s="32">
        <f t="shared" si="1"/>
        <v>0</v>
      </c>
      <c r="BC14" s="25" t="str">
        <f t="shared" si="2"/>
        <v>INR Zero Only</v>
      </c>
      <c r="IA14" s="17">
        <v>2</v>
      </c>
      <c r="IB14" s="17" t="s">
        <v>52</v>
      </c>
      <c r="IC14" s="17" t="s">
        <v>45</v>
      </c>
      <c r="ID14" s="17">
        <v>125</v>
      </c>
      <c r="IE14" s="18" t="s">
        <v>51</v>
      </c>
      <c r="IF14" s="18"/>
      <c r="IG14" s="18"/>
      <c r="IH14" s="18"/>
      <c r="II14" s="18"/>
    </row>
    <row r="15" spans="1:243" s="17" customFormat="1" ht="132" customHeight="1">
      <c r="A15" s="62">
        <v>4</v>
      </c>
      <c r="B15" s="68" t="s">
        <v>98</v>
      </c>
      <c r="C15" s="64" t="s">
        <v>82</v>
      </c>
      <c r="D15" s="69">
        <v>50</v>
      </c>
      <c r="E15" s="67" t="s">
        <v>51</v>
      </c>
      <c r="F15" s="45"/>
      <c r="G15" s="46"/>
      <c r="H15" s="46"/>
      <c r="I15" s="45"/>
      <c r="J15" s="47"/>
      <c r="K15" s="48" t="s">
        <v>34</v>
      </c>
      <c r="L15" s="48" t="s">
        <v>4</v>
      </c>
      <c r="M15" s="61"/>
      <c r="N15" s="56"/>
      <c r="O15" s="43"/>
      <c r="P15" s="29"/>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2">
        <f t="shared" si="0"/>
        <v>0</v>
      </c>
      <c r="BB15" s="32">
        <f t="shared" si="1"/>
        <v>0</v>
      </c>
      <c r="BC15" s="25" t="str">
        <f t="shared" si="2"/>
        <v>INR Zero Only</v>
      </c>
      <c r="IA15" s="17">
        <v>3</v>
      </c>
      <c r="IB15" s="17" t="s">
        <v>53</v>
      </c>
      <c r="IC15" s="17" t="s">
        <v>46</v>
      </c>
      <c r="ID15" s="17">
        <v>125</v>
      </c>
      <c r="IE15" s="18" t="s">
        <v>51</v>
      </c>
      <c r="IF15" s="18"/>
      <c r="IG15" s="18"/>
      <c r="IH15" s="18"/>
      <c r="II15" s="18"/>
    </row>
    <row r="16" spans="1:243" s="17" customFormat="1" ht="129.75" customHeight="1">
      <c r="A16" s="62">
        <v>5</v>
      </c>
      <c r="B16" s="68" t="s">
        <v>99</v>
      </c>
      <c r="C16" s="64" t="s">
        <v>83</v>
      </c>
      <c r="D16" s="69">
        <v>6</v>
      </c>
      <c r="E16" s="67" t="s">
        <v>93</v>
      </c>
      <c r="F16" s="45"/>
      <c r="G16" s="46"/>
      <c r="H16" s="46"/>
      <c r="I16" s="45"/>
      <c r="J16" s="47"/>
      <c r="K16" s="48" t="s">
        <v>34</v>
      </c>
      <c r="L16" s="48" t="s">
        <v>4</v>
      </c>
      <c r="M16" s="61"/>
      <c r="N16" s="56"/>
      <c r="O16" s="43"/>
      <c r="P16" s="29"/>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2">
        <f t="shared" si="0"/>
        <v>0</v>
      </c>
      <c r="BB16" s="32">
        <f t="shared" si="1"/>
        <v>0</v>
      </c>
      <c r="BC16" s="25" t="str">
        <f t="shared" si="2"/>
        <v>INR Zero Only</v>
      </c>
      <c r="IA16" s="17">
        <v>4</v>
      </c>
      <c r="IB16" s="17" t="s">
        <v>54</v>
      </c>
      <c r="IC16" s="17" t="s">
        <v>47</v>
      </c>
      <c r="ID16" s="17">
        <v>130</v>
      </c>
      <c r="IE16" s="18" t="s">
        <v>51</v>
      </c>
      <c r="IF16" s="18"/>
      <c r="IG16" s="18"/>
      <c r="IH16" s="18"/>
      <c r="II16" s="18"/>
    </row>
    <row r="17" spans="1:243" s="17" customFormat="1" ht="116.25" customHeight="1">
      <c r="A17" s="62">
        <v>6</v>
      </c>
      <c r="B17" s="68" t="s">
        <v>100</v>
      </c>
      <c r="C17" s="64" t="s">
        <v>84</v>
      </c>
      <c r="D17" s="69">
        <v>3</v>
      </c>
      <c r="E17" s="67" t="s">
        <v>93</v>
      </c>
      <c r="F17" s="45"/>
      <c r="G17" s="46"/>
      <c r="H17" s="46"/>
      <c r="I17" s="45"/>
      <c r="J17" s="47"/>
      <c r="K17" s="48" t="s">
        <v>34</v>
      </c>
      <c r="L17" s="48" t="s">
        <v>4</v>
      </c>
      <c r="M17" s="61"/>
      <c r="N17" s="56"/>
      <c r="O17" s="43"/>
      <c r="P17" s="29"/>
      <c r="Q17" s="28"/>
      <c r="R17" s="28"/>
      <c r="S17" s="29"/>
      <c r="T17" s="30"/>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2">
        <f t="shared" si="0"/>
        <v>0</v>
      </c>
      <c r="BB17" s="32">
        <f t="shared" si="1"/>
        <v>0</v>
      </c>
      <c r="BC17" s="25" t="str">
        <f t="shared" si="2"/>
        <v>INR Zero Only</v>
      </c>
      <c r="IA17" s="17">
        <v>5</v>
      </c>
      <c r="IB17" s="17" t="s">
        <v>55</v>
      </c>
      <c r="IC17" s="17" t="s">
        <v>56</v>
      </c>
      <c r="ID17" s="17">
        <v>130</v>
      </c>
      <c r="IE17" s="18" t="s">
        <v>51</v>
      </c>
      <c r="IF17" s="18"/>
      <c r="IG17" s="18"/>
      <c r="IH17" s="18"/>
      <c r="II17" s="18"/>
    </row>
    <row r="18" spans="1:243" s="17" customFormat="1" ht="63.75" customHeight="1">
      <c r="A18" s="62">
        <v>7</v>
      </c>
      <c r="B18" s="68" t="s">
        <v>101</v>
      </c>
      <c r="C18" s="64" t="s">
        <v>85</v>
      </c>
      <c r="D18" s="69">
        <v>1</v>
      </c>
      <c r="E18" s="67" t="s">
        <v>93</v>
      </c>
      <c r="F18" s="45"/>
      <c r="G18" s="46"/>
      <c r="H18" s="46"/>
      <c r="I18" s="45"/>
      <c r="J18" s="47"/>
      <c r="K18" s="48" t="s">
        <v>34</v>
      </c>
      <c r="L18" s="48" t="s">
        <v>4</v>
      </c>
      <c r="M18" s="61"/>
      <c r="N18" s="56"/>
      <c r="O18" s="43"/>
      <c r="P18" s="29"/>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2">
        <f t="shared" si="0"/>
        <v>0</v>
      </c>
      <c r="BB18" s="32">
        <f t="shared" si="1"/>
        <v>0</v>
      </c>
      <c r="BC18" s="25" t="str">
        <f t="shared" si="2"/>
        <v>INR Zero Only</v>
      </c>
      <c r="IA18" s="17">
        <v>6</v>
      </c>
      <c r="IB18" s="17" t="s">
        <v>57</v>
      </c>
      <c r="IC18" s="17" t="s">
        <v>58</v>
      </c>
      <c r="ID18" s="17">
        <v>20</v>
      </c>
      <c r="IE18" s="18" t="s">
        <v>51</v>
      </c>
      <c r="IF18" s="18"/>
      <c r="IG18" s="18"/>
      <c r="IH18" s="18"/>
      <c r="II18" s="18"/>
    </row>
    <row r="19" spans="1:243" s="17" customFormat="1" ht="102" customHeight="1">
      <c r="A19" s="62">
        <v>8</v>
      </c>
      <c r="B19" s="68" t="s">
        <v>102</v>
      </c>
      <c r="C19" s="64" t="s">
        <v>86</v>
      </c>
      <c r="D19" s="69">
        <v>3</v>
      </c>
      <c r="E19" s="67" t="s">
        <v>93</v>
      </c>
      <c r="F19" s="45"/>
      <c r="G19" s="46"/>
      <c r="H19" s="46"/>
      <c r="I19" s="45"/>
      <c r="J19" s="47"/>
      <c r="K19" s="48" t="s">
        <v>34</v>
      </c>
      <c r="L19" s="48" t="s">
        <v>4</v>
      </c>
      <c r="M19" s="61"/>
      <c r="N19" s="56"/>
      <c r="O19" s="43"/>
      <c r="P19" s="29"/>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2">
        <f t="shared" si="0"/>
        <v>0</v>
      </c>
      <c r="BB19" s="32">
        <f t="shared" si="1"/>
        <v>0</v>
      </c>
      <c r="BC19" s="25" t="str">
        <f t="shared" si="2"/>
        <v>INR Zero Only</v>
      </c>
      <c r="IA19" s="17">
        <v>7</v>
      </c>
      <c r="IB19" s="17" t="s">
        <v>59</v>
      </c>
      <c r="IC19" s="17" t="s">
        <v>60</v>
      </c>
      <c r="ID19" s="17">
        <v>20</v>
      </c>
      <c r="IE19" s="18" t="s">
        <v>51</v>
      </c>
      <c r="IF19" s="18"/>
      <c r="IG19" s="18"/>
      <c r="IH19" s="18"/>
      <c r="II19" s="18"/>
    </row>
    <row r="20" spans="1:243" s="17" customFormat="1" ht="81.75" customHeight="1">
      <c r="A20" s="62">
        <v>9</v>
      </c>
      <c r="B20" s="68" t="s">
        <v>103</v>
      </c>
      <c r="C20" s="64" t="s">
        <v>87</v>
      </c>
      <c r="D20" s="69">
        <v>1</v>
      </c>
      <c r="E20" s="67" t="s">
        <v>93</v>
      </c>
      <c r="F20" s="45"/>
      <c r="G20" s="46"/>
      <c r="H20" s="46"/>
      <c r="I20" s="45"/>
      <c r="J20" s="47"/>
      <c r="K20" s="48" t="s">
        <v>34</v>
      </c>
      <c r="L20" s="48" t="s">
        <v>4</v>
      </c>
      <c r="M20" s="61"/>
      <c r="N20" s="56"/>
      <c r="O20" s="43"/>
      <c r="P20" s="29"/>
      <c r="Q20" s="28"/>
      <c r="R20" s="28"/>
      <c r="S20" s="29"/>
      <c r="T20" s="30"/>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2">
        <f t="shared" si="0"/>
        <v>0</v>
      </c>
      <c r="BB20" s="32">
        <f t="shared" si="1"/>
        <v>0</v>
      </c>
      <c r="BC20" s="25" t="str">
        <f t="shared" si="2"/>
        <v>INR Zero Only</v>
      </c>
      <c r="IA20" s="17">
        <v>8</v>
      </c>
      <c r="IB20" s="17" t="s">
        <v>61</v>
      </c>
      <c r="IC20" s="17" t="s">
        <v>62</v>
      </c>
      <c r="ID20" s="17">
        <v>5</v>
      </c>
      <c r="IE20" s="18" t="s">
        <v>63</v>
      </c>
      <c r="IF20" s="18"/>
      <c r="IG20" s="18"/>
      <c r="IH20" s="18"/>
      <c r="II20" s="18"/>
    </row>
    <row r="21" spans="1:243" s="17" customFormat="1" ht="186" customHeight="1">
      <c r="A21" s="62">
        <v>10</v>
      </c>
      <c r="B21" s="68" t="s">
        <v>104</v>
      </c>
      <c r="C21" s="64" t="s">
        <v>88</v>
      </c>
      <c r="D21" s="69">
        <v>1</v>
      </c>
      <c r="E21" s="67" t="s">
        <v>93</v>
      </c>
      <c r="F21" s="45"/>
      <c r="G21" s="46"/>
      <c r="H21" s="46"/>
      <c r="I21" s="45"/>
      <c r="J21" s="47"/>
      <c r="K21" s="48" t="s">
        <v>34</v>
      </c>
      <c r="L21" s="48" t="s">
        <v>4</v>
      </c>
      <c r="M21" s="61"/>
      <c r="N21" s="56"/>
      <c r="O21" s="43"/>
      <c r="P21" s="29"/>
      <c r="Q21" s="28"/>
      <c r="R21" s="28"/>
      <c r="S21" s="29"/>
      <c r="T21" s="30"/>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2">
        <f t="shared" si="0"/>
        <v>0</v>
      </c>
      <c r="BB21" s="32">
        <f t="shared" si="1"/>
        <v>0</v>
      </c>
      <c r="BC21" s="25" t="str">
        <f t="shared" si="2"/>
        <v>INR Zero Only</v>
      </c>
      <c r="IA21" s="17">
        <v>9</v>
      </c>
      <c r="IB21" s="17" t="s">
        <v>64</v>
      </c>
      <c r="IC21" s="17" t="s">
        <v>65</v>
      </c>
      <c r="ID21" s="17">
        <v>1</v>
      </c>
      <c r="IE21" s="18" t="s">
        <v>63</v>
      </c>
      <c r="IF21" s="18"/>
      <c r="IG21" s="18"/>
      <c r="IH21" s="18"/>
      <c r="II21" s="18"/>
    </row>
    <row r="22" spans="1:243" s="17" customFormat="1" ht="33.75" customHeight="1">
      <c r="A22" s="63">
        <v>11</v>
      </c>
      <c r="B22" s="68" t="s">
        <v>105</v>
      </c>
      <c r="C22" s="64" t="s">
        <v>89</v>
      </c>
      <c r="D22" s="69">
        <v>12</v>
      </c>
      <c r="E22" s="67" t="s">
        <v>93</v>
      </c>
      <c r="F22" s="45"/>
      <c r="G22" s="46"/>
      <c r="H22" s="46"/>
      <c r="I22" s="45"/>
      <c r="J22" s="47"/>
      <c r="K22" s="48" t="s">
        <v>34</v>
      </c>
      <c r="L22" s="48" t="s">
        <v>4</v>
      </c>
      <c r="M22" s="61"/>
      <c r="N22" s="56"/>
      <c r="O22" s="43"/>
      <c r="P22" s="29"/>
      <c r="Q22" s="28"/>
      <c r="R22" s="28"/>
      <c r="S22" s="29"/>
      <c r="T22" s="30"/>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2">
        <f t="shared" si="0"/>
        <v>0</v>
      </c>
      <c r="BB22" s="32">
        <f t="shared" si="1"/>
        <v>0</v>
      </c>
      <c r="BC22" s="25" t="str">
        <f t="shared" si="2"/>
        <v>INR Zero Only</v>
      </c>
      <c r="IA22" s="17">
        <v>10</v>
      </c>
      <c r="IB22" s="17" t="s">
        <v>66</v>
      </c>
      <c r="IC22" s="17" t="s">
        <v>67</v>
      </c>
      <c r="ID22" s="17">
        <v>1</v>
      </c>
      <c r="IE22" s="18" t="s">
        <v>63</v>
      </c>
      <c r="IF22" s="18"/>
      <c r="IG22" s="18"/>
      <c r="IH22" s="18"/>
      <c r="II22" s="18"/>
    </row>
    <row r="23" spans="1:243" s="17" customFormat="1" ht="40.5" customHeight="1">
      <c r="A23" s="62">
        <v>12</v>
      </c>
      <c r="B23" s="70" t="s">
        <v>106</v>
      </c>
      <c r="C23" s="64" t="s">
        <v>90</v>
      </c>
      <c r="D23" s="69">
        <v>2</v>
      </c>
      <c r="E23" s="67" t="s">
        <v>93</v>
      </c>
      <c r="F23" s="45"/>
      <c r="G23" s="46"/>
      <c r="H23" s="46"/>
      <c r="I23" s="45"/>
      <c r="J23" s="47"/>
      <c r="K23" s="48" t="s">
        <v>34</v>
      </c>
      <c r="L23" s="48" t="s">
        <v>4</v>
      </c>
      <c r="M23" s="61"/>
      <c r="N23" s="56"/>
      <c r="O23" s="43"/>
      <c r="P23" s="29"/>
      <c r="Q23" s="28"/>
      <c r="R23" s="28"/>
      <c r="S23" s="29"/>
      <c r="T23" s="30"/>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2">
        <f t="shared" si="0"/>
        <v>0</v>
      </c>
      <c r="BB23" s="32">
        <f t="shared" si="1"/>
        <v>0</v>
      </c>
      <c r="BC23" s="25" t="str">
        <f t="shared" si="2"/>
        <v>INR Zero Only</v>
      </c>
      <c r="IA23" s="17">
        <v>11</v>
      </c>
      <c r="IB23" s="17" t="s">
        <v>68</v>
      </c>
      <c r="IC23" s="17" t="s">
        <v>69</v>
      </c>
      <c r="ID23" s="17">
        <v>105</v>
      </c>
      <c r="IE23" s="18" t="s">
        <v>70</v>
      </c>
      <c r="IF23" s="18"/>
      <c r="IG23" s="18"/>
      <c r="IH23" s="18"/>
      <c r="II23" s="18"/>
    </row>
    <row r="24" spans="1:243" s="17" customFormat="1" ht="87" customHeight="1">
      <c r="A24" s="62">
        <v>13</v>
      </c>
      <c r="B24" s="68" t="s">
        <v>107</v>
      </c>
      <c r="C24" s="64" t="s">
        <v>91</v>
      </c>
      <c r="D24" s="69">
        <v>1</v>
      </c>
      <c r="E24" s="67" t="s">
        <v>93</v>
      </c>
      <c r="F24" s="45"/>
      <c r="G24" s="46"/>
      <c r="H24" s="46"/>
      <c r="I24" s="45"/>
      <c r="J24" s="47"/>
      <c r="K24" s="48" t="s">
        <v>34</v>
      </c>
      <c r="L24" s="48" t="s">
        <v>4</v>
      </c>
      <c r="M24" s="61"/>
      <c r="N24" s="56"/>
      <c r="O24" s="43"/>
      <c r="P24" s="29"/>
      <c r="Q24" s="28"/>
      <c r="R24" s="28"/>
      <c r="S24" s="29"/>
      <c r="T24" s="30"/>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2">
        <f t="shared" si="0"/>
        <v>0</v>
      </c>
      <c r="BB24" s="32">
        <f t="shared" si="1"/>
        <v>0</v>
      </c>
      <c r="BC24" s="25" t="str">
        <f t="shared" si="2"/>
        <v>INR Zero Only</v>
      </c>
      <c r="IA24" s="17">
        <v>12</v>
      </c>
      <c r="IB24" s="17" t="s">
        <v>71</v>
      </c>
      <c r="IC24" s="17" t="s">
        <v>72</v>
      </c>
      <c r="ID24" s="17">
        <v>1</v>
      </c>
      <c r="IE24" s="18" t="s">
        <v>63</v>
      </c>
      <c r="IF24" s="18"/>
      <c r="IG24" s="18"/>
      <c r="IH24" s="18"/>
      <c r="II24" s="18"/>
    </row>
    <row r="25" spans="1:243" s="17" customFormat="1" ht="87" customHeight="1">
      <c r="A25" s="62">
        <v>14</v>
      </c>
      <c r="B25" s="71" t="s">
        <v>79</v>
      </c>
      <c r="C25" s="64" t="s">
        <v>92</v>
      </c>
      <c r="D25" s="66">
        <v>1</v>
      </c>
      <c r="E25" s="67" t="s">
        <v>94</v>
      </c>
      <c r="F25" s="45"/>
      <c r="G25" s="46"/>
      <c r="H25" s="46"/>
      <c r="I25" s="45"/>
      <c r="J25" s="47"/>
      <c r="K25" s="48" t="s">
        <v>34</v>
      </c>
      <c r="L25" s="48" t="s">
        <v>4</v>
      </c>
      <c r="M25" s="61"/>
      <c r="N25" s="56"/>
      <c r="O25" s="43"/>
      <c r="P25" s="29"/>
      <c r="Q25" s="28"/>
      <c r="R25" s="28"/>
      <c r="S25" s="29"/>
      <c r="T25" s="30"/>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2">
        <f t="shared" si="0"/>
        <v>0</v>
      </c>
      <c r="BB25" s="32">
        <f t="shared" si="1"/>
        <v>0</v>
      </c>
      <c r="BC25" s="25" t="str">
        <f t="shared" si="2"/>
        <v>INR Zero Only</v>
      </c>
      <c r="IA25" s="17">
        <v>13</v>
      </c>
      <c r="IB25" s="17" t="s">
        <v>73</v>
      </c>
      <c r="IC25" s="17" t="s">
        <v>74</v>
      </c>
      <c r="ID25" s="17">
        <v>10</v>
      </c>
      <c r="IE25" s="18" t="s">
        <v>63</v>
      </c>
      <c r="IF25" s="18"/>
      <c r="IG25" s="18"/>
      <c r="IH25" s="18"/>
      <c r="II25" s="18"/>
    </row>
    <row r="26" spans="1:243" s="26" customFormat="1" ht="58.5" customHeight="1">
      <c r="A26" s="79" t="s">
        <v>36</v>
      </c>
      <c r="B26" s="80"/>
      <c r="C26" s="57"/>
      <c r="D26" s="57"/>
      <c r="E26" s="57"/>
      <c r="F26" s="58"/>
      <c r="G26" s="57"/>
      <c r="H26" s="59"/>
      <c r="I26" s="59"/>
      <c r="J26" s="59"/>
      <c r="K26" s="59"/>
      <c r="L26" s="60"/>
      <c r="BA26" s="33">
        <f>SUM(BA13:BA25)</f>
        <v>0</v>
      </c>
      <c r="BB26" s="33">
        <f>SUM(BB13:BB25)</f>
        <v>0</v>
      </c>
      <c r="BC26" s="25" t="str">
        <f>SpellNumber($E$2,BB26)</f>
        <v>INR Zero Only</v>
      </c>
      <c r="IA26" s="26" t="s">
        <v>36</v>
      </c>
      <c r="IE26" s="27"/>
      <c r="IF26" s="27" t="s">
        <v>35</v>
      </c>
      <c r="IG26" s="27" t="s">
        <v>37</v>
      </c>
      <c r="IH26" s="27">
        <v>10</v>
      </c>
      <c r="II26" s="27" t="s">
        <v>32</v>
      </c>
    </row>
    <row r="27" spans="1:243" s="38" customFormat="1" ht="54.75" customHeight="1" hidden="1">
      <c r="A27" s="54" t="s">
        <v>38</v>
      </c>
      <c r="B27" s="55"/>
      <c r="C27" s="53"/>
      <c r="D27" s="50"/>
      <c r="E27" s="51" t="s">
        <v>39</v>
      </c>
      <c r="F27" s="52"/>
      <c r="G27" s="34"/>
      <c r="H27" s="35"/>
      <c r="I27" s="35"/>
      <c r="J27" s="35"/>
      <c r="K27" s="36"/>
      <c r="L27" s="37"/>
      <c r="M27" s="49" t="s">
        <v>40</v>
      </c>
      <c r="O27" s="26"/>
      <c r="P27" s="26"/>
      <c r="Q27" s="26"/>
      <c r="R27" s="26"/>
      <c r="S27" s="26"/>
      <c r="BA27" s="39">
        <f>IF(ISBLANK(F27),0,IF(E27="Excess (+)",ROUND(BA26+(BA26*F27),2),IF(E27="Less (-)",ROUND(BA26+(BA26*F27*(-1)),2),0)))</f>
        <v>0</v>
      </c>
      <c r="BB27" s="40">
        <f>ROUND(BA27,0)</f>
        <v>0</v>
      </c>
      <c r="BC27" s="41" t="str">
        <f>SpellNumber(L27,BB27)</f>
        <v> Zero Only</v>
      </c>
      <c r="IA27" s="38" t="s">
        <v>38</v>
      </c>
      <c r="IE27" s="42" t="s">
        <v>39</v>
      </c>
      <c r="IF27" s="42"/>
      <c r="IG27" s="42"/>
      <c r="IH27" s="42"/>
      <c r="II27" s="42"/>
    </row>
    <row r="28" spans="1:243" s="38" customFormat="1" ht="43.5" customHeight="1">
      <c r="A28" s="79" t="s">
        <v>41</v>
      </c>
      <c r="B28" s="80"/>
      <c r="C28" s="73" t="str">
        <f>SpellNumber($E$2,BB26)</f>
        <v>INR Zero Only</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IA28" s="38" t="s">
        <v>41</v>
      </c>
      <c r="IC28" s="38" t="s">
        <v>48</v>
      </c>
      <c r="IE28" s="42"/>
      <c r="IF28" s="42"/>
      <c r="IG28" s="42"/>
      <c r="IH28" s="42"/>
      <c r="II28" s="42"/>
    </row>
  </sheetData>
  <sheetProtection password="E491" sheet="1"/>
  <mergeCells count="10">
    <mergeCell ref="A9:BC9"/>
    <mergeCell ref="C28:BC28"/>
    <mergeCell ref="A1:L1"/>
    <mergeCell ref="A4:BC4"/>
    <mergeCell ref="A5:BC5"/>
    <mergeCell ref="A6:BC6"/>
    <mergeCell ref="A7:BC7"/>
    <mergeCell ref="B8:BC8"/>
    <mergeCell ref="A26:B26"/>
    <mergeCell ref="A28:B2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allowBlank="1" showInputMessage="1" showErrorMessage="1" promptTitle="Itemcode/Make" prompt="Please enter text" sqref="F26 C13:C2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5 O13:O25">
      <formula1>0</formula1>
      <formula2>999999999999999</formula2>
    </dataValidation>
    <dataValidation type="list" allowBlank="1" showInputMessage="1" showErrorMessage="1" sqref="L13:L28">
      <formula1>"INR"</formula1>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list" allowBlank="1" showErrorMessage="1" sqref="K13:K25">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42</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2018-05-03T13:07:14Z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